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ASCD_ycastros\2019\Gestion OCI\Solicitud publicaciones\Solicitud Publicacion 02_10_2019\"/>
    </mc:Choice>
  </mc:AlternateContent>
  <bookViews>
    <workbookView xWindow="0" yWindow="0" windowWidth="28800" windowHeight="11835" activeTab="1"/>
  </bookViews>
  <sheets>
    <sheet name=" Riesgos corrupción" sheetId="6" r:id="rId1"/>
    <sheet name=" Riesgos Gestión" sheetId="1" r:id="rId2"/>
    <sheet name=" Riesgos Seg Digital" sheetId="4" state="hidden" r:id="rId3"/>
    <sheet name="Hoja2" sheetId="2" state="hidden" r:id="rId4"/>
  </sheets>
  <externalReferences>
    <externalReference r:id="rId5"/>
    <externalReference r:id="rId6"/>
    <externalReference r:id="rId7"/>
  </externalReferences>
  <definedNames>
    <definedName name="_xlnm._FilterDatabase" localSheetId="1" hidden="1">' Riesgos Gestión'!$A$11:$BU$11</definedName>
    <definedName name="actividad">Hoja2!$A$61:$A$62</definedName>
    <definedName name="_xlnm.Print_Area" localSheetId="0">' Riesgos corrupción'!$A$1:$BM$13</definedName>
    <definedName name="_xlnm.Print_Area" localSheetId="1">' Riesgos Gestión'!$A$1:$BO$17</definedName>
    <definedName name="_xlnm.Print_Area" localSheetId="2">' Riesgos Seg Digital'!$A$1:$AH$14</definedName>
    <definedName name="autoridad">Hoja2!$A$54:$A$55</definedName>
    <definedName name="calif">Hoja2!$G$15:$H$40</definedName>
    <definedName name="calif2">Hoja2!$G$15:$I$39</definedName>
    <definedName name="ejecucion">Hoja2!$A$74:$A$76</definedName>
    <definedName name="evidencia">Hoja2!$A$65:$A$67</definedName>
    <definedName name="h">[1]Hoja2!$A$61:$A$62</definedName>
    <definedName name="j">[2]Hoja2!$A$63:$A$64</definedName>
    <definedName name="No">Hoja2!$J$15</definedName>
    <definedName name="observaciones">Hoja2!$A$63:$A$64</definedName>
    <definedName name="periodicidad">Hoja2!$A$56:$A$57</definedName>
    <definedName name="proposito">Hoja2!$A$58:$A$60</definedName>
    <definedName name="resp">Hoja2!$A$52:$A$53</definedName>
    <definedName name="Si">Hoja2!$J$12:$J$13</definedName>
    <definedName name="valores">Hoja2!$A$52:$B$67</definedName>
    <definedName name="zona">Hoja2!$G$15:$H$39</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45" i="1" l="1"/>
  <c r="P45" i="1"/>
  <c r="R45" i="1"/>
  <c r="T45" i="1"/>
  <c r="V45" i="1"/>
  <c r="X45" i="1"/>
  <c r="Z45" i="1"/>
  <c r="AB45" i="1"/>
  <c r="AC45" i="1" l="1"/>
  <c r="AD45" i="1" s="1"/>
  <c r="AG45" i="1" s="1"/>
  <c r="AH45" i="1" l="1"/>
  <c r="AK45" i="1"/>
  <c r="AP45" i="1" s="1"/>
  <c r="AN45" i="1"/>
  <c r="AJ45" i="1"/>
  <c r="AL45" i="1"/>
  <c r="AI45" i="1"/>
  <c r="AM45" i="1"/>
  <c r="AO45" i="1"/>
  <c r="AF61" i="1"/>
  <c r="AB61" i="1"/>
  <c r="Z61" i="1"/>
  <c r="X61" i="1"/>
  <c r="V61" i="1"/>
  <c r="T61" i="1" l="1"/>
  <c r="AC61" i="1" s="1"/>
  <c r="AD61" i="1" s="1"/>
  <c r="R61" i="1"/>
  <c r="P61" i="1"/>
  <c r="AH61" i="1" l="1"/>
  <c r="AG61" i="1"/>
  <c r="AO61" i="1"/>
  <c r="AI61" i="1"/>
  <c r="AK61" i="1"/>
  <c r="AN61" i="1"/>
  <c r="AM61" i="1"/>
  <c r="AL61" i="1"/>
  <c r="AJ61" i="1"/>
  <c r="AY13" i="6"/>
  <c r="AY14" i="6"/>
  <c r="AY15" i="6"/>
  <c r="AY16" i="6"/>
  <c r="AY17" i="6"/>
  <c r="AY18" i="6"/>
  <c r="AY19" i="6"/>
  <c r="AY12" i="6"/>
  <c r="AU13" i="6"/>
  <c r="AU14" i="6"/>
  <c r="AU15" i="6"/>
  <c r="AU16" i="6"/>
  <c r="AU17" i="6"/>
  <c r="AU18" i="6"/>
  <c r="AU19" i="6"/>
  <c r="AU12" i="6"/>
  <c r="J13" i="6"/>
  <c r="I13" i="6" s="1"/>
  <c r="J14" i="6"/>
  <c r="I14" i="6" s="1"/>
  <c r="J15" i="6"/>
  <c r="I15" i="6" s="1"/>
  <c r="J16" i="6"/>
  <c r="I16" i="6" s="1"/>
  <c r="J17" i="6"/>
  <c r="I17" i="6" s="1"/>
  <c r="J18" i="6"/>
  <c r="I18" i="6" s="1"/>
  <c r="J19" i="6"/>
  <c r="I19" i="6" s="1"/>
  <c r="I12" i="6"/>
  <c r="BV12" i="6" s="1"/>
  <c r="J12" i="6"/>
  <c r="BE33" i="1"/>
  <c r="BE36" i="1"/>
  <c r="BE38" i="1"/>
  <c r="BE39" i="1"/>
  <c r="BE40" i="1"/>
  <c r="BE46" i="1"/>
  <c r="BE48" i="1"/>
  <c r="BE49" i="1"/>
  <c r="BE51" i="1"/>
  <c r="BE54" i="1"/>
  <c r="BE56" i="1"/>
  <c r="BF56" i="1"/>
  <c r="BE58" i="1"/>
  <c r="BE59" i="1"/>
  <c r="BE60" i="1"/>
  <c r="AS13" i="1"/>
  <c r="AT13" i="1"/>
  <c r="AU13" i="1"/>
  <c r="AV13" i="1"/>
  <c r="AW13" i="1"/>
  <c r="AX13" i="1"/>
  <c r="AY13" i="1"/>
  <c r="AZ13" i="1"/>
  <c r="BA13" i="1"/>
  <c r="BB13" i="1"/>
  <c r="AS16" i="1"/>
  <c r="AT16" i="1"/>
  <c r="AU16" i="1"/>
  <c r="AV16" i="1"/>
  <c r="AW16" i="1"/>
  <c r="AX16" i="1"/>
  <c r="AY16" i="1"/>
  <c r="AZ16" i="1"/>
  <c r="BA16" i="1"/>
  <c r="BB16" i="1"/>
  <c r="AS17" i="1"/>
  <c r="AT17" i="1"/>
  <c r="AU17" i="1"/>
  <c r="AV17" i="1"/>
  <c r="AW17" i="1"/>
  <c r="AX17" i="1"/>
  <c r="AY17" i="1"/>
  <c r="AZ17" i="1"/>
  <c r="BA17" i="1"/>
  <c r="BB17" i="1"/>
  <c r="AS19" i="1"/>
  <c r="AT19" i="1"/>
  <c r="AU19" i="1"/>
  <c r="AV19" i="1"/>
  <c r="AW19" i="1"/>
  <c r="AX19" i="1"/>
  <c r="AY19" i="1"/>
  <c r="AZ19" i="1"/>
  <c r="BA19" i="1"/>
  <c r="BB19" i="1"/>
  <c r="AS21" i="1"/>
  <c r="AT21" i="1"/>
  <c r="AU21" i="1"/>
  <c r="AV21" i="1"/>
  <c r="AW21" i="1"/>
  <c r="AX21" i="1"/>
  <c r="AY21" i="1"/>
  <c r="AZ21" i="1"/>
  <c r="BA21" i="1"/>
  <c r="BB21" i="1"/>
  <c r="AS22" i="1"/>
  <c r="AT22" i="1"/>
  <c r="AU22" i="1"/>
  <c r="AV22" i="1"/>
  <c r="AW22" i="1"/>
  <c r="AX22" i="1"/>
  <c r="AY22" i="1"/>
  <c r="AZ22" i="1"/>
  <c r="BA22" i="1"/>
  <c r="BB22" i="1"/>
  <c r="AS23" i="1"/>
  <c r="AT23" i="1"/>
  <c r="AU23" i="1"/>
  <c r="AV23" i="1"/>
  <c r="AW23" i="1"/>
  <c r="AX23" i="1"/>
  <c r="AY23" i="1"/>
  <c r="AZ23" i="1"/>
  <c r="BA23" i="1"/>
  <c r="BB23" i="1"/>
  <c r="AS25" i="1"/>
  <c r="AT25" i="1"/>
  <c r="AU25" i="1"/>
  <c r="AV25" i="1"/>
  <c r="AW25" i="1"/>
  <c r="AX25" i="1"/>
  <c r="AY25" i="1"/>
  <c r="AZ25" i="1"/>
  <c r="BA25" i="1"/>
  <c r="BB25" i="1"/>
  <c r="AS29" i="1"/>
  <c r="AT29" i="1"/>
  <c r="AU29" i="1"/>
  <c r="AV29" i="1"/>
  <c r="AW29" i="1"/>
  <c r="AX29" i="1"/>
  <c r="AY29" i="1"/>
  <c r="AZ29" i="1"/>
  <c r="BA29" i="1"/>
  <c r="BB29" i="1"/>
  <c r="AS31" i="1"/>
  <c r="AT31" i="1"/>
  <c r="AU31" i="1"/>
  <c r="AV31" i="1"/>
  <c r="AW31" i="1"/>
  <c r="AX31" i="1"/>
  <c r="AY31" i="1"/>
  <c r="AZ31" i="1"/>
  <c r="BA31" i="1"/>
  <c r="BB31" i="1"/>
  <c r="AS33" i="1"/>
  <c r="AT33" i="1"/>
  <c r="AU33" i="1"/>
  <c r="AV33" i="1"/>
  <c r="AW33" i="1"/>
  <c r="AX33" i="1"/>
  <c r="AY33" i="1"/>
  <c r="AZ33" i="1"/>
  <c r="BA33" i="1"/>
  <c r="BB33" i="1"/>
  <c r="AS36" i="1"/>
  <c r="AT36" i="1"/>
  <c r="AU36" i="1"/>
  <c r="AV36" i="1"/>
  <c r="AW36" i="1"/>
  <c r="AX36" i="1"/>
  <c r="AY36" i="1"/>
  <c r="AZ36" i="1"/>
  <c r="BA36" i="1"/>
  <c r="BB36" i="1"/>
  <c r="AS38" i="1"/>
  <c r="AT38" i="1"/>
  <c r="AU38" i="1"/>
  <c r="AV38" i="1"/>
  <c r="AW38" i="1"/>
  <c r="AX38" i="1"/>
  <c r="AY38" i="1"/>
  <c r="AZ38" i="1"/>
  <c r="BA38" i="1"/>
  <c r="BB38" i="1"/>
  <c r="AS39" i="1"/>
  <c r="AT39" i="1"/>
  <c r="AU39" i="1"/>
  <c r="AV39" i="1"/>
  <c r="AW39" i="1"/>
  <c r="AX39" i="1"/>
  <c r="AY39" i="1"/>
  <c r="AZ39" i="1"/>
  <c r="BA39" i="1"/>
  <c r="BB39" i="1"/>
  <c r="AS41" i="1"/>
  <c r="AT41" i="1"/>
  <c r="AU41" i="1"/>
  <c r="AV41" i="1"/>
  <c r="AW41" i="1"/>
  <c r="AX41" i="1"/>
  <c r="AY41" i="1"/>
  <c r="AZ41" i="1"/>
  <c r="BA41" i="1"/>
  <c r="BB41" i="1"/>
  <c r="AS43" i="1"/>
  <c r="AT43" i="1"/>
  <c r="AU43" i="1"/>
  <c r="AV43" i="1"/>
  <c r="AW43" i="1"/>
  <c r="AX43" i="1"/>
  <c r="AY43" i="1"/>
  <c r="AZ43" i="1"/>
  <c r="BA43" i="1"/>
  <c r="BB43" i="1"/>
  <c r="AS46" i="1"/>
  <c r="AT46" i="1"/>
  <c r="AU46" i="1"/>
  <c r="AV46" i="1"/>
  <c r="AW46" i="1"/>
  <c r="AX46" i="1"/>
  <c r="AY46" i="1"/>
  <c r="AZ46" i="1"/>
  <c r="BA46" i="1"/>
  <c r="BB46" i="1"/>
  <c r="AS48" i="1"/>
  <c r="AT48" i="1"/>
  <c r="AU48" i="1"/>
  <c r="AV48" i="1"/>
  <c r="AW48" i="1"/>
  <c r="AX48" i="1"/>
  <c r="AY48" i="1"/>
  <c r="AZ48" i="1"/>
  <c r="BA48" i="1"/>
  <c r="BB48" i="1"/>
  <c r="AS49" i="1"/>
  <c r="AT49" i="1"/>
  <c r="AU49" i="1"/>
  <c r="AV49" i="1"/>
  <c r="AW49" i="1"/>
  <c r="AX49" i="1"/>
  <c r="AY49" i="1"/>
  <c r="AZ49" i="1"/>
  <c r="BA49" i="1"/>
  <c r="BB49" i="1"/>
  <c r="AS51" i="1"/>
  <c r="AT51" i="1"/>
  <c r="AU51" i="1"/>
  <c r="AV51" i="1"/>
  <c r="AW51" i="1"/>
  <c r="AX51" i="1"/>
  <c r="AY51" i="1"/>
  <c r="AZ51" i="1"/>
  <c r="BA51" i="1"/>
  <c r="BB51" i="1"/>
  <c r="AS54" i="1"/>
  <c r="AT54" i="1"/>
  <c r="AU54" i="1"/>
  <c r="AV54" i="1"/>
  <c r="AW54" i="1"/>
  <c r="AX54" i="1"/>
  <c r="AY54" i="1"/>
  <c r="AZ54" i="1"/>
  <c r="BA54" i="1"/>
  <c r="BB54" i="1"/>
  <c r="AS56" i="1"/>
  <c r="AT56" i="1"/>
  <c r="AU56" i="1"/>
  <c r="AV56" i="1"/>
  <c r="AW56" i="1"/>
  <c r="AX56" i="1"/>
  <c r="AY56" i="1"/>
  <c r="AZ56" i="1"/>
  <c r="BA56" i="1"/>
  <c r="BB56" i="1"/>
  <c r="AS58" i="1"/>
  <c r="AT58" i="1"/>
  <c r="AU58" i="1"/>
  <c r="AV58" i="1"/>
  <c r="AW58" i="1"/>
  <c r="AX58" i="1"/>
  <c r="AY58" i="1"/>
  <c r="AZ58" i="1"/>
  <c r="BA58" i="1"/>
  <c r="BB58" i="1"/>
  <c r="AS59" i="1"/>
  <c r="AT59" i="1"/>
  <c r="AU59" i="1"/>
  <c r="AV59" i="1"/>
  <c r="AW59" i="1"/>
  <c r="AX59" i="1"/>
  <c r="AY59" i="1"/>
  <c r="AZ59" i="1"/>
  <c r="BA59" i="1"/>
  <c r="BB59" i="1"/>
  <c r="AS60" i="1"/>
  <c r="AT60" i="1"/>
  <c r="AU60" i="1"/>
  <c r="AV60" i="1"/>
  <c r="AW60" i="1"/>
  <c r="AX60" i="1"/>
  <c r="AY60" i="1"/>
  <c r="AZ60" i="1"/>
  <c r="BA60" i="1"/>
  <c r="BB60" i="1"/>
  <c r="AF44" i="1"/>
  <c r="AF46" i="1"/>
  <c r="AF47" i="1"/>
  <c r="AF48" i="1"/>
  <c r="AF49" i="1"/>
  <c r="AF50" i="1"/>
  <c r="AF51" i="1"/>
  <c r="AF52" i="1"/>
  <c r="AF53" i="1"/>
  <c r="AF54" i="1"/>
  <c r="AF55" i="1"/>
  <c r="AF56" i="1"/>
  <c r="AF57" i="1"/>
  <c r="AF58" i="1"/>
  <c r="AF59" i="1"/>
  <c r="AF60" i="1"/>
  <c r="AF62" i="1"/>
  <c r="AB46" i="1"/>
  <c r="Z46" i="1"/>
  <c r="X46" i="1"/>
  <c r="V46" i="1"/>
  <c r="T46" i="1"/>
  <c r="R46" i="1"/>
  <c r="P46" i="1"/>
  <c r="AF43" i="1"/>
  <c r="AF42" i="1"/>
  <c r="AF41" i="1"/>
  <c r="AF40" i="1"/>
  <c r="AF39" i="1"/>
  <c r="AF38" i="1"/>
  <c r="AF37" i="1"/>
  <c r="AF36" i="1"/>
  <c r="AF35" i="1"/>
  <c r="AF34" i="1"/>
  <c r="AF33" i="1"/>
  <c r="AF32" i="1"/>
  <c r="AF31" i="1"/>
  <c r="AF30" i="1"/>
  <c r="AF29" i="1"/>
  <c r="AF28" i="1"/>
  <c r="AF27" i="1"/>
  <c r="AF26" i="1"/>
  <c r="AF25" i="1"/>
  <c r="AF24" i="1"/>
  <c r="AF23" i="1"/>
  <c r="AF22" i="1"/>
  <c r="AF21" i="1"/>
  <c r="AF20" i="1"/>
  <c r="AF19" i="1"/>
  <c r="AF18" i="1"/>
  <c r="AF17" i="1"/>
  <c r="AF16" i="1"/>
  <c r="AF15" i="1"/>
  <c r="AF13" i="1"/>
  <c r="AF14" i="1"/>
  <c r="AF12" i="1"/>
  <c r="J55" i="1"/>
  <c r="J40" i="1"/>
  <c r="J26" i="1"/>
  <c r="J14" i="1"/>
  <c r="J12" i="1"/>
  <c r="AP61" i="1" l="1"/>
  <c r="BD58" i="1"/>
  <c r="BF58" i="1" s="1"/>
  <c r="BD54" i="1"/>
  <c r="BF54" i="1" s="1"/>
  <c r="AC46" i="1"/>
  <c r="AD46" i="1" s="1"/>
  <c r="BD48" i="1"/>
  <c r="BF48" i="1" s="1"/>
  <c r="BD46" i="1"/>
  <c r="BF46" i="1" s="1"/>
  <c r="BD39" i="1"/>
  <c r="BF39" i="1" s="1"/>
  <c r="BD51" i="1"/>
  <c r="BF51" i="1" s="1"/>
  <c r="BD49" i="1"/>
  <c r="BF49" i="1" s="1"/>
  <c r="BD33" i="1"/>
  <c r="BF33" i="1" s="1"/>
  <c r="BD60" i="1"/>
  <c r="BF60" i="1" s="1"/>
  <c r="BD38" i="1"/>
  <c r="BF38" i="1" s="1"/>
  <c r="BD59" i="1"/>
  <c r="BF59" i="1" s="1"/>
  <c r="BD36" i="1"/>
  <c r="BF36" i="1" s="1"/>
  <c r="AH46" i="1" l="1"/>
  <c r="AL46" i="1"/>
  <c r="AI46" i="1"/>
  <c r="AN46" i="1"/>
  <c r="AK46" i="1"/>
  <c r="AG46" i="1"/>
  <c r="AM46" i="1"/>
  <c r="AJ46" i="1"/>
  <c r="AO46" i="1"/>
  <c r="AP46" i="1" l="1"/>
  <c r="AS15" i="6"/>
  <c r="AQ15" i="6"/>
  <c r="AO15" i="6"/>
  <c r="AM15" i="6"/>
  <c r="AK15" i="6"/>
  <c r="AI15" i="6"/>
  <c r="AI19" i="6"/>
  <c r="AK19" i="6"/>
  <c r="AM19" i="6"/>
  <c r="AO19" i="6"/>
  <c r="AQ19" i="6"/>
  <c r="AS19" i="6"/>
  <c r="AI17" i="6"/>
  <c r="AK17" i="6"/>
  <c r="AM17" i="6"/>
  <c r="AO17" i="6"/>
  <c r="AQ17" i="6"/>
  <c r="AS17" i="6"/>
  <c r="AI18" i="6"/>
  <c r="AK18" i="6"/>
  <c r="AM18" i="6"/>
  <c r="AO18" i="6"/>
  <c r="AQ18" i="6"/>
  <c r="AS18" i="6"/>
  <c r="AS16" i="6"/>
  <c r="AQ16" i="6"/>
  <c r="AO16" i="6"/>
  <c r="AM16" i="6"/>
  <c r="AK16" i="6"/>
  <c r="AI16" i="6"/>
  <c r="J28" i="1"/>
  <c r="AV18" i="6" l="1"/>
  <c r="AW18" i="6" s="1"/>
  <c r="AV19" i="6"/>
  <c r="AV17" i="6"/>
  <c r="AV16" i="6"/>
  <c r="AV15" i="6"/>
  <c r="AW15" i="6" s="1"/>
  <c r="AB14" i="1"/>
  <c r="Z14" i="1"/>
  <c r="X14" i="1"/>
  <c r="V14" i="1"/>
  <c r="T14" i="1"/>
  <c r="R14" i="1"/>
  <c r="P14" i="1"/>
  <c r="P13" i="1"/>
  <c r="R13" i="1"/>
  <c r="T13" i="1"/>
  <c r="V13" i="1"/>
  <c r="X13" i="1"/>
  <c r="Z13" i="1"/>
  <c r="AB13" i="1"/>
  <c r="AB12" i="1"/>
  <c r="Z12" i="1"/>
  <c r="X12" i="1"/>
  <c r="V12" i="1"/>
  <c r="T12" i="1"/>
  <c r="R12" i="1"/>
  <c r="P12" i="1"/>
  <c r="AC12" i="1" l="1"/>
  <c r="BJ17" i="6"/>
  <c r="BK17" i="6" s="1"/>
  <c r="AW17" i="6"/>
  <c r="AW19" i="6"/>
  <c r="BJ19" i="6"/>
  <c r="BK19" i="6" s="1"/>
  <c r="BC15" i="6"/>
  <c r="BD15" i="6"/>
  <c r="BE15" i="6"/>
  <c r="BB15" i="6"/>
  <c r="BF15" i="6"/>
  <c r="BG15" i="6"/>
  <c r="AZ15" i="6"/>
  <c r="BH15" i="6"/>
  <c r="BA15" i="6"/>
  <c r="AW16" i="6"/>
  <c r="BJ16" i="6"/>
  <c r="BK16" i="6" s="1"/>
  <c r="BJ18" i="6"/>
  <c r="BK18" i="6" s="1"/>
  <c r="BG18" i="6"/>
  <c r="AZ18" i="6"/>
  <c r="BH18" i="6"/>
  <c r="BA18" i="6"/>
  <c r="BF18" i="6"/>
  <c r="BB18" i="6"/>
  <c r="BC18" i="6"/>
  <c r="BD18" i="6"/>
  <c r="BE18" i="6"/>
  <c r="AC14" i="1"/>
  <c r="AC13" i="1"/>
  <c r="AD13" i="1" s="1"/>
  <c r="AG13" i="1" l="1"/>
  <c r="AK13" i="1"/>
  <c r="AO13" i="1"/>
  <c r="AI13" i="1"/>
  <c r="AM13" i="1"/>
  <c r="AJ13" i="1"/>
  <c r="AN13" i="1"/>
  <c r="AH13" i="1"/>
  <c r="AL13" i="1"/>
  <c r="AD14" i="1"/>
  <c r="AQ14" i="1"/>
  <c r="AR14" i="1" s="1"/>
  <c r="AQ12" i="1"/>
  <c r="AR12" i="1" s="1"/>
  <c r="AD12" i="1"/>
  <c r="BO18" i="6"/>
  <c r="BM18" i="6"/>
  <c r="BL18" i="6"/>
  <c r="BN18" i="6"/>
  <c r="BO19" i="6"/>
  <c r="BN19" i="6"/>
  <c r="BL19" i="6"/>
  <c r="BM19" i="6"/>
  <c r="BI15" i="6"/>
  <c r="BF19" i="6"/>
  <c r="BE19" i="6"/>
  <c r="BG19" i="6"/>
  <c r="AZ19" i="6"/>
  <c r="BH19" i="6"/>
  <c r="BA19" i="6"/>
  <c r="BB19" i="6"/>
  <c r="BC19" i="6"/>
  <c r="BD19" i="6"/>
  <c r="BO16" i="6"/>
  <c r="BL16" i="6"/>
  <c r="BM16" i="6"/>
  <c r="BN16" i="6"/>
  <c r="BI18" i="6"/>
  <c r="AZ17" i="6"/>
  <c r="BH17" i="6"/>
  <c r="BG17" i="6"/>
  <c r="BA17" i="6"/>
  <c r="BB17" i="6"/>
  <c r="BC17" i="6"/>
  <c r="BF17" i="6"/>
  <c r="BD17" i="6"/>
  <c r="BE17" i="6"/>
  <c r="BA16" i="6"/>
  <c r="BB16" i="6"/>
  <c r="BC16" i="6"/>
  <c r="BD16" i="6"/>
  <c r="BH16" i="6"/>
  <c r="BE16" i="6"/>
  <c r="AZ16" i="6"/>
  <c r="BF16" i="6"/>
  <c r="BG16" i="6"/>
  <c r="BL17" i="6"/>
  <c r="BO17" i="6"/>
  <c r="BN17" i="6"/>
  <c r="BM17" i="6"/>
  <c r="AB62" i="1"/>
  <c r="Z62" i="1"/>
  <c r="X62" i="1"/>
  <c r="V62" i="1"/>
  <c r="T62" i="1"/>
  <c r="R62" i="1"/>
  <c r="P62" i="1"/>
  <c r="J62" i="1"/>
  <c r="AB60" i="1"/>
  <c r="Z60" i="1"/>
  <c r="X60" i="1"/>
  <c r="V60" i="1"/>
  <c r="T60" i="1"/>
  <c r="R60" i="1"/>
  <c r="P60" i="1"/>
  <c r="AB59" i="1"/>
  <c r="Z59" i="1"/>
  <c r="X59" i="1"/>
  <c r="V59" i="1"/>
  <c r="T59" i="1"/>
  <c r="R59" i="1"/>
  <c r="P59" i="1"/>
  <c r="AB58" i="1"/>
  <c r="Z58" i="1"/>
  <c r="X58" i="1"/>
  <c r="V58" i="1"/>
  <c r="T58" i="1"/>
  <c r="R58" i="1"/>
  <c r="P58" i="1"/>
  <c r="AB57" i="1"/>
  <c r="Z57" i="1"/>
  <c r="X57" i="1"/>
  <c r="V57" i="1"/>
  <c r="T57" i="1"/>
  <c r="R57" i="1"/>
  <c r="P57" i="1"/>
  <c r="J57" i="1"/>
  <c r="AB56" i="1"/>
  <c r="Z56" i="1"/>
  <c r="X56" i="1"/>
  <c r="V56" i="1"/>
  <c r="T56" i="1"/>
  <c r="R56" i="1"/>
  <c r="P56" i="1"/>
  <c r="AB55" i="1"/>
  <c r="Z55" i="1"/>
  <c r="X55" i="1"/>
  <c r="V55" i="1"/>
  <c r="T55" i="1"/>
  <c r="R55" i="1"/>
  <c r="P55" i="1"/>
  <c r="AB54" i="1"/>
  <c r="Z54" i="1"/>
  <c r="X54" i="1"/>
  <c r="V54" i="1"/>
  <c r="T54" i="1"/>
  <c r="R54" i="1"/>
  <c r="P54" i="1"/>
  <c r="AB53" i="1"/>
  <c r="Z53" i="1"/>
  <c r="X53" i="1"/>
  <c r="V53" i="1"/>
  <c r="T53" i="1"/>
  <c r="R53" i="1"/>
  <c r="P53" i="1"/>
  <c r="J53" i="1"/>
  <c r="AB52" i="1"/>
  <c r="Z52" i="1"/>
  <c r="X52" i="1"/>
  <c r="V52" i="1"/>
  <c r="T52" i="1"/>
  <c r="R52" i="1"/>
  <c r="P52" i="1"/>
  <c r="J52" i="1"/>
  <c r="AB51" i="1"/>
  <c r="Z51" i="1"/>
  <c r="X51" i="1"/>
  <c r="V51" i="1"/>
  <c r="T51" i="1"/>
  <c r="R51" i="1"/>
  <c r="P51" i="1"/>
  <c r="AB50" i="1"/>
  <c r="Z50" i="1"/>
  <c r="X50" i="1"/>
  <c r="V50" i="1"/>
  <c r="T50" i="1"/>
  <c r="R50" i="1"/>
  <c r="P50" i="1"/>
  <c r="J50" i="1"/>
  <c r="AS14" i="6"/>
  <c r="AQ14" i="6"/>
  <c r="AO14" i="6"/>
  <c r="AM14" i="6"/>
  <c r="AK14" i="6"/>
  <c r="AI14" i="6"/>
  <c r="AB49" i="1"/>
  <c r="Z49" i="1"/>
  <c r="X49" i="1"/>
  <c r="V49" i="1"/>
  <c r="T49" i="1"/>
  <c r="R49" i="1"/>
  <c r="P49" i="1"/>
  <c r="J49" i="1"/>
  <c r="AB48" i="1"/>
  <c r="Z48" i="1"/>
  <c r="X48" i="1"/>
  <c r="V48" i="1"/>
  <c r="T48" i="1"/>
  <c r="R48" i="1"/>
  <c r="P48" i="1"/>
  <c r="J48" i="1"/>
  <c r="AB47" i="1"/>
  <c r="Z47" i="1"/>
  <c r="X47" i="1"/>
  <c r="V47" i="1"/>
  <c r="T47" i="1"/>
  <c r="R47" i="1"/>
  <c r="P47" i="1"/>
  <c r="J47" i="1"/>
  <c r="AB44" i="1"/>
  <c r="Z44" i="1"/>
  <c r="X44" i="1"/>
  <c r="V44" i="1"/>
  <c r="T44" i="1"/>
  <c r="R44" i="1"/>
  <c r="P44" i="1"/>
  <c r="J44" i="1"/>
  <c r="AB43" i="1"/>
  <c r="Z43" i="1"/>
  <c r="X43" i="1"/>
  <c r="V43" i="1"/>
  <c r="T43" i="1"/>
  <c r="R43" i="1"/>
  <c r="P43" i="1"/>
  <c r="J43" i="1"/>
  <c r="AB42" i="1"/>
  <c r="Z42" i="1"/>
  <c r="X42" i="1"/>
  <c r="V42" i="1"/>
  <c r="T42" i="1"/>
  <c r="R42" i="1"/>
  <c r="P42" i="1"/>
  <c r="J42" i="1"/>
  <c r="AB41" i="1"/>
  <c r="Z41" i="1"/>
  <c r="X41" i="1"/>
  <c r="V41" i="1"/>
  <c r="T41" i="1"/>
  <c r="R41" i="1"/>
  <c r="P41" i="1"/>
  <c r="AB40" i="1"/>
  <c r="Z40" i="1"/>
  <c r="X40" i="1"/>
  <c r="V40" i="1"/>
  <c r="T40" i="1"/>
  <c r="R40" i="1"/>
  <c r="P40" i="1"/>
  <c r="AB39" i="1"/>
  <c r="Z39" i="1"/>
  <c r="X39" i="1"/>
  <c r="V39" i="1"/>
  <c r="T39" i="1"/>
  <c r="R39" i="1"/>
  <c r="P39" i="1"/>
  <c r="J39" i="1"/>
  <c r="AB38" i="1"/>
  <c r="Z38" i="1"/>
  <c r="X38" i="1"/>
  <c r="V38" i="1"/>
  <c r="T38" i="1"/>
  <c r="R38" i="1"/>
  <c r="P38" i="1"/>
  <c r="AB37" i="1"/>
  <c r="Z37" i="1"/>
  <c r="X37" i="1"/>
  <c r="V37" i="1"/>
  <c r="T37" i="1"/>
  <c r="R37" i="1"/>
  <c r="P37" i="1"/>
  <c r="J37" i="1"/>
  <c r="AT12" i="1" l="1"/>
  <c r="AX12" i="1"/>
  <c r="BB12" i="1"/>
  <c r="AU12" i="1"/>
  <c r="AY12" i="1"/>
  <c r="BA12" i="1"/>
  <c r="AV12" i="1"/>
  <c r="AW12" i="1"/>
  <c r="AS12" i="1"/>
  <c r="AZ12" i="1"/>
  <c r="AS14" i="1"/>
  <c r="AW14" i="1"/>
  <c r="BA14" i="1"/>
  <c r="AT14" i="1"/>
  <c r="AX14" i="1"/>
  <c r="BB14" i="1"/>
  <c r="AU14" i="1"/>
  <c r="AY14" i="1"/>
  <c r="AZ14" i="1"/>
  <c r="AV14" i="1"/>
  <c r="AJ14" i="1"/>
  <c r="AN14" i="1"/>
  <c r="AH14" i="1"/>
  <c r="AL14" i="1"/>
  <c r="AI14" i="1"/>
  <c r="AM14" i="1"/>
  <c r="AG14" i="1"/>
  <c r="AK14" i="1"/>
  <c r="AO14" i="1"/>
  <c r="AH12" i="1"/>
  <c r="AL12" i="1"/>
  <c r="AJ12" i="1"/>
  <c r="AN12" i="1"/>
  <c r="AG12" i="1"/>
  <c r="AK12" i="1"/>
  <c r="AO12" i="1"/>
  <c r="AI12" i="1"/>
  <c r="AM12" i="1"/>
  <c r="AP13" i="1"/>
  <c r="BT19" i="6"/>
  <c r="BT18" i="6"/>
  <c r="BI17" i="6"/>
  <c r="AV14" i="6"/>
  <c r="BI19" i="6"/>
  <c r="BI16" i="6"/>
  <c r="BT16" i="6"/>
  <c r="BT17" i="6"/>
  <c r="AC37" i="1"/>
  <c r="AC39" i="1"/>
  <c r="AD39" i="1" s="1"/>
  <c r="AC44" i="1"/>
  <c r="AC38" i="1"/>
  <c r="AD38" i="1" s="1"/>
  <c r="AC40" i="1"/>
  <c r="AC59" i="1"/>
  <c r="AD59" i="1" s="1"/>
  <c r="AC55" i="1"/>
  <c r="AC60" i="1"/>
  <c r="AD60" i="1" s="1"/>
  <c r="AC62" i="1"/>
  <c r="AC41" i="1"/>
  <c r="AD41" i="1" s="1"/>
  <c r="AC43" i="1"/>
  <c r="AD43" i="1" s="1"/>
  <c r="AC47" i="1"/>
  <c r="AC49" i="1"/>
  <c r="AD49" i="1" s="1"/>
  <c r="AC53" i="1"/>
  <c r="AC56" i="1"/>
  <c r="AD56" i="1" s="1"/>
  <c r="AC42" i="1"/>
  <c r="AC57" i="1"/>
  <c r="AC54" i="1"/>
  <c r="AD54" i="1" s="1"/>
  <c r="AC48" i="1"/>
  <c r="AD48" i="1" s="1"/>
  <c r="AC50" i="1"/>
  <c r="AC52" i="1"/>
  <c r="AC58" i="1"/>
  <c r="AD58" i="1" s="1"/>
  <c r="AC51" i="1"/>
  <c r="AD51" i="1" s="1"/>
  <c r="BV14" i="6"/>
  <c r="K14" i="6"/>
  <c r="L14" i="6" s="1"/>
  <c r="AB36" i="1"/>
  <c r="Z36" i="1"/>
  <c r="X36" i="1"/>
  <c r="V36" i="1"/>
  <c r="T36" i="1"/>
  <c r="R36" i="1"/>
  <c r="P36" i="1"/>
  <c r="J36" i="1"/>
  <c r="AB35" i="1"/>
  <c r="Z35" i="1"/>
  <c r="X35" i="1"/>
  <c r="V35" i="1"/>
  <c r="T35" i="1"/>
  <c r="R35" i="1"/>
  <c r="P35" i="1"/>
  <c r="J35" i="1"/>
  <c r="AB34" i="1"/>
  <c r="Z34" i="1"/>
  <c r="X34" i="1"/>
  <c r="V34" i="1"/>
  <c r="T34" i="1"/>
  <c r="R34" i="1"/>
  <c r="P34" i="1"/>
  <c r="J34" i="1"/>
  <c r="AB33" i="1"/>
  <c r="Z33" i="1"/>
  <c r="X33" i="1"/>
  <c r="V33" i="1"/>
  <c r="T33" i="1"/>
  <c r="R33" i="1"/>
  <c r="P33" i="1"/>
  <c r="J33" i="1"/>
  <c r="AB32" i="1"/>
  <c r="Z32" i="1"/>
  <c r="X32" i="1"/>
  <c r="V32" i="1"/>
  <c r="T32" i="1"/>
  <c r="R32" i="1"/>
  <c r="P32" i="1"/>
  <c r="J32" i="1"/>
  <c r="BC14" i="1" l="1"/>
  <c r="BE14" i="1" s="1"/>
  <c r="BC12" i="1"/>
  <c r="BE12" i="1" s="1"/>
  <c r="AD50" i="1"/>
  <c r="AQ50" i="1"/>
  <c r="AR50" i="1" s="1"/>
  <c r="AD42" i="1"/>
  <c r="AQ42" i="1"/>
  <c r="AR42" i="1" s="1"/>
  <c r="AD47" i="1"/>
  <c r="AQ47" i="1"/>
  <c r="AR47" i="1" s="1"/>
  <c r="AJ60" i="1"/>
  <c r="AN60" i="1"/>
  <c r="AH60" i="1"/>
  <c r="AL60" i="1"/>
  <c r="AI60" i="1"/>
  <c r="AM60" i="1"/>
  <c r="AK60" i="1"/>
  <c r="AO60" i="1"/>
  <c r="AG60" i="1"/>
  <c r="AI39" i="1"/>
  <c r="AM39" i="1"/>
  <c r="AJ39" i="1"/>
  <c r="AN39" i="1"/>
  <c r="AH39" i="1"/>
  <c r="AL39" i="1"/>
  <c r="AG39" i="1"/>
  <c r="AO39" i="1"/>
  <c r="AK39" i="1"/>
  <c r="AG51" i="1"/>
  <c r="AK51" i="1"/>
  <c r="AO51" i="1"/>
  <c r="AL51" i="1"/>
  <c r="AI51" i="1"/>
  <c r="AN51" i="1"/>
  <c r="AJ51" i="1"/>
  <c r="AH51" i="1"/>
  <c r="AM51" i="1"/>
  <c r="AJ48" i="1"/>
  <c r="AN48" i="1"/>
  <c r="AG48" i="1"/>
  <c r="AL48" i="1"/>
  <c r="AI48" i="1"/>
  <c r="AO48" i="1"/>
  <c r="AK48" i="1"/>
  <c r="AM48" i="1"/>
  <c r="AH48" i="1"/>
  <c r="AJ56" i="1"/>
  <c r="AN56" i="1"/>
  <c r="AH56" i="1"/>
  <c r="AL56" i="1"/>
  <c r="AI56" i="1"/>
  <c r="AM56" i="1"/>
  <c r="AO56" i="1"/>
  <c r="AG56" i="1"/>
  <c r="AK56" i="1"/>
  <c r="AJ43" i="1"/>
  <c r="AN43" i="1"/>
  <c r="AK43" i="1"/>
  <c r="AH43" i="1"/>
  <c r="AM43" i="1"/>
  <c r="AI43" i="1"/>
  <c r="AO43" i="1"/>
  <c r="AG43" i="1"/>
  <c r="AL43" i="1"/>
  <c r="AD55" i="1"/>
  <c r="AQ55" i="1"/>
  <c r="AR55" i="1" s="1"/>
  <c r="AJ38" i="1"/>
  <c r="AN38" i="1"/>
  <c r="AG38" i="1"/>
  <c r="AK38" i="1"/>
  <c r="AO38" i="1"/>
  <c r="AI38" i="1"/>
  <c r="AM38" i="1"/>
  <c r="AH38" i="1"/>
  <c r="AL38" i="1"/>
  <c r="AD37" i="1"/>
  <c r="AQ37" i="1"/>
  <c r="AR37" i="1" s="1"/>
  <c r="AP12" i="1"/>
  <c r="BD12" i="1"/>
  <c r="BF12" i="1" s="1"/>
  <c r="AC34" i="1"/>
  <c r="AQ34" i="1" s="1"/>
  <c r="AR34" i="1" s="1"/>
  <c r="AH58" i="1"/>
  <c r="AL58" i="1"/>
  <c r="AJ58" i="1"/>
  <c r="AN58" i="1"/>
  <c r="AG58" i="1"/>
  <c r="AK58" i="1"/>
  <c r="AO58" i="1"/>
  <c r="AM58" i="1"/>
  <c r="AI58" i="1"/>
  <c r="AH54" i="1"/>
  <c r="AL54" i="1"/>
  <c r="AJ54" i="1"/>
  <c r="AN54" i="1"/>
  <c r="AG54" i="1"/>
  <c r="AK54" i="1"/>
  <c r="AO54" i="1"/>
  <c r="AI54" i="1"/>
  <c r="AM54" i="1"/>
  <c r="AD53" i="1"/>
  <c r="AQ53" i="1"/>
  <c r="AR53" i="1" s="1"/>
  <c r="AG41" i="1"/>
  <c r="AK41" i="1"/>
  <c r="AO41" i="1"/>
  <c r="AH41" i="1"/>
  <c r="AL41" i="1"/>
  <c r="AN41" i="1"/>
  <c r="AJ41" i="1"/>
  <c r="AM41" i="1"/>
  <c r="AI41" i="1"/>
  <c r="AG59" i="1"/>
  <c r="AK59" i="1"/>
  <c r="AO59" i="1"/>
  <c r="AI59" i="1"/>
  <c r="AM59" i="1"/>
  <c r="AJ59" i="1"/>
  <c r="AN59" i="1"/>
  <c r="AH59" i="1"/>
  <c r="AL59" i="1"/>
  <c r="AD44" i="1"/>
  <c r="AQ44" i="1"/>
  <c r="AR44" i="1" s="1"/>
  <c r="BD14" i="1"/>
  <c r="BF14" i="1" s="1"/>
  <c r="AD52" i="1"/>
  <c r="AQ52" i="1"/>
  <c r="AR52" i="1" s="1"/>
  <c r="AD57" i="1"/>
  <c r="AQ57" i="1"/>
  <c r="AR57" i="1" s="1"/>
  <c r="AI49" i="1"/>
  <c r="AM49" i="1"/>
  <c r="AH49" i="1"/>
  <c r="AN49" i="1"/>
  <c r="AK49" i="1"/>
  <c r="AG49" i="1"/>
  <c r="AL49" i="1"/>
  <c r="AJ49" i="1"/>
  <c r="AO49" i="1"/>
  <c r="AD62" i="1"/>
  <c r="AQ61" i="1"/>
  <c r="AR61" i="1" s="1"/>
  <c r="AD40" i="1"/>
  <c r="AQ40" i="1"/>
  <c r="AR40" i="1" s="1"/>
  <c r="AP14" i="1"/>
  <c r="AW14" i="6"/>
  <c r="BJ15" i="6"/>
  <c r="BK15" i="6" s="1"/>
  <c r="BJ14" i="6"/>
  <c r="BK14" i="6" s="1"/>
  <c r="AC33" i="1"/>
  <c r="AD33" i="1" s="1"/>
  <c r="AC35" i="1"/>
  <c r="AC32" i="1"/>
  <c r="AD34" i="1"/>
  <c r="AC36" i="1"/>
  <c r="AD36" i="1" s="1"/>
  <c r="AB31" i="1"/>
  <c r="Z31" i="1"/>
  <c r="X31" i="1"/>
  <c r="V31" i="1"/>
  <c r="T31" i="1"/>
  <c r="R31" i="1"/>
  <c r="P31" i="1"/>
  <c r="J31" i="1"/>
  <c r="AB30" i="1"/>
  <c r="Z30" i="1"/>
  <c r="X30" i="1"/>
  <c r="V30" i="1"/>
  <c r="T30" i="1"/>
  <c r="R30" i="1"/>
  <c r="P30" i="1"/>
  <c r="J30" i="1"/>
  <c r="AP43" i="1" l="1"/>
  <c r="AP60" i="1"/>
  <c r="AG33" i="1"/>
  <c r="AK33" i="1"/>
  <c r="AO33" i="1"/>
  <c r="AH33" i="1"/>
  <c r="AL33" i="1"/>
  <c r="AN33" i="1"/>
  <c r="AJ33" i="1"/>
  <c r="AM33" i="1"/>
  <c r="AI33" i="1"/>
  <c r="AI62" i="1"/>
  <c r="AM62" i="1"/>
  <c r="AG62" i="1"/>
  <c r="AK62" i="1"/>
  <c r="AO62" i="1"/>
  <c r="AH62" i="1"/>
  <c r="AL62" i="1"/>
  <c r="AJ62" i="1"/>
  <c r="AN62" i="1"/>
  <c r="AP49" i="1"/>
  <c r="AU52" i="1"/>
  <c r="AY52" i="1"/>
  <c r="AV52" i="1"/>
  <c r="AZ52" i="1"/>
  <c r="AS52" i="1"/>
  <c r="AW52" i="1"/>
  <c r="BA52" i="1"/>
  <c r="BB52" i="1"/>
  <c r="AT52" i="1"/>
  <c r="AX52" i="1"/>
  <c r="AI44" i="1"/>
  <c r="AM44" i="1"/>
  <c r="AG44" i="1"/>
  <c r="AL44" i="1"/>
  <c r="AJ44" i="1"/>
  <c r="AO44" i="1"/>
  <c r="AK44" i="1"/>
  <c r="AH44" i="1"/>
  <c r="AN44" i="1"/>
  <c r="AI53" i="1"/>
  <c r="AM53" i="1"/>
  <c r="AG53" i="1"/>
  <c r="AK53" i="1"/>
  <c r="AO53" i="1"/>
  <c r="AH53" i="1"/>
  <c r="AL53" i="1"/>
  <c r="AJ53" i="1"/>
  <c r="AN53" i="1"/>
  <c r="AU37" i="1"/>
  <c r="AY37" i="1"/>
  <c r="AV37" i="1"/>
  <c r="AZ37" i="1"/>
  <c r="AS37" i="1"/>
  <c r="AW37" i="1"/>
  <c r="BA37" i="1"/>
  <c r="AT37" i="1"/>
  <c r="AX37" i="1"/>
  <c r="BB37" i="1"/>
  <c r="AP38" i="1"/>
  <c r="AG55" i="1"/>
  <c r="AK55" i="1"/>
  <c r="AO55" i="1"/>
  <c r="AI55" i="1"/>
  <c r="AM55" i="1"/>
  <c r="AJ55" i="1"/>
  <c r="AN55" i="1"/>
  <c r="AH55" i="1"/>
  <c r="AL55" i="1"/>
  <c r="AP51" i="1"/>
  <c r="AG47" i="1"/>
  <c r="AK47" i="1"/>
  <c r="AO47" i="1"/>
  <c r="AJ47" i="1"/>
  <c r="AH47" i="1"/>
  <c r="AM47" i="1"/>
  <c r="AI47" i="1"/>
  <c r="AN47" i="1"/>
  <c r="AL47" i="1"/>
  <c r="AH50" i="1"/>
  <c r="AL50" i="1"/>
  <c r="AJ50" i="1"/>
  <c r="AO50" i="1"/>
  <c r="AG50" i="1"/>
  <c r="AM50" i="1"/>
  <c r="AI50" i="1"/>
  <c r="AN50" i="1"/>
  <c r="AK50" i="1"/>
  <c r="AH36" i="1"/>
  <c r="AL36" i="1"/>
  <c r="AI36" i="1"/>
  <c r="AM36" i="1"/>
  <c r="AK36" i="1"/>
  <c r="AG36" i="1"/>
  <c r="AO36" i="1"/>
  <c r="AJ36" i="1"/>
  <c r="AN36" i="1"/>
  <c r="AS40" i="1"/>
  <c r="AW40" i="1"/>
  <c r="BA40" i="1"/>
  <c r="AT40" i="1"/>
  <c r="AX40" i="1"/>
  <c r="BB40" i="1"/>
  <c r="AU40" i="1"/>
  <c r="AY40" i="1"/>
  <c r="AZ40" i="1"/>
  <c r="AV40" i="1"/>
  <c r="AJ52" i="1"/>
  <c r="AN52" i="1"/>
  <c r="AH52" i="1"/>
  <c r="AM52" i="1"/>
  <c r="AK52" i="1"/>
  <c r="AG52" i="1"/>
  <c r="AL52" i="1"/>
  <c r="AI52" i="1"/>
  <c r="AO52" i="1"/>
  <c r="AP59" i="1"/>
  <c r="AP54" i="1"/>
  <c r="AG37" i="1"/>
  <c r="AK37" i="1"/>
  <c r="AO37" i="1"/>
  <c r="AH37" i="1"/>
  <c r="AL37" i="1"/>
  <c r="AJ37" i="1"/>
  <c r="AN37" i="1"/>
  <c r="AI37" i="1"/>
  <c r="AM37" i="1"/>
  <c r="AP48" i="1"/>
  <c r="AS42" i="1"/>
  <c r="AW42" i="1"/>
  <c r="BA42" i="1"/>
  <c r="AT42" i="1"/>
  <c r="AX42" i="1"/>
  <c r="BB42" i="1"/>
  <c r="AU42" i="1"/>
  <c r="AY42" i="1"/>
  <c r="AZ42" i="1"/>
  <c r="AV42" i="1"/>
  <c r="AJ34" i="1"/>
  <c r="AN34" i="1"/>
  <c r="AG34" i="1"/>
  <c r="AK34" i="1"/>
  <c r="AO34" i="1"/>
  <c r="AM34" i="1"/>
  <c r="AI34" i="1"/>
  <c r="AL34" i="1"/>
  <c r="AH34" i="1"/>
  <c r="AD32" i="1"/>
  <c r="AQ32" i="1"/>
  <c r="AR32" i="1" s="1"/>
  <c r="AH40" i="1"/>
  <c r="AL40" i="1"/>
  <c r="AI40" i="1"/>
  <c r="AM40" i="1"/>
  <c r="AG40" i="1"/>
  <c r="AO40" i="1"/>
  <c r="AK40" i="1"/>
  <c r="AN40" i="1"/>
  <c r="AJ40" i="1"/>
  <c r="AS57" i="1"/>
  <c r="AW57" i="1"/>
  <c r="BA57" i="1"/>
  <c r="AT57" i="1"/>
  <c r="AX57" i="1"/>
  <c r="BB57" i="1"/>
  <c r="AU57" i="1"/>
  <c r="AY57" i="1"/>
  <c r="AV57" i="1"/>
  <c r="AZ57" i="1"/>
  <c r="AP41" i="1"/>
  <c r="AP58" i="1"/>
  <c r="AJ42" i="1"/>
  <c r="AN42" i="1"/>
  <c r="AG42" i="1"/>
  <c r="AK42" i="1"/>
  <c r="AO42" i="1"/>
  <c r="AM42" i="1"/>
  <c r="AI42" i="1"/>
  <c r="AL42" i="1"/>
  <c r="AH42" i="1"/>
  <c r="AD35" i="1"/>
  <c r="AQ35" i="1"/>
  <c r="AR35" i="1" s="1"/>
  <c r="AS62" i="1"/>
  <c r="AW62" i="1"/>
  <c r="BA62" i="1"/>
  <c r="AT62" i="1"/>
  <c r="AX62" i="1"/>
  <c r="BB62" i="1"/>
  <c r="AU62" i="1"/>
  <c r="AY62" i="1"/>
  <c r="AV62" i="1"/>
  <c r="AZ62" i="1"/>
  <c r="AI57" i="1"/>
  <c r="AM57" i="1"/>
  <c r="AG57" i="1"/>
  <c r="AK57" i="1"/>
  <c r="AO57" i="1"/>
  <c r="AH57" i="1"/>
  <c r="AL57" i="1"/>
  <c r="AJ57" i="1"/>
  <c r="AN57" i="1"/>
  <c r="AS44" i="1"/>
  <c r="AW44" i="1"/>
  <c r="BA44" i="1"/>
  <c r="AT44" i="1"/>
  <c r="AX44" i="1"/>
  <c r="BB44" i="1"/>
  <c r="AU44" i="1"/>
  <c r="AY44" i="1"/>
  <c r="AZ44" i="1"/>
  <c r="AV44" i="1"/>
  <c r="AS53" i="1"/>
  <c r="AW53" i="1"/>
  <c r="BA53" i="1"/>
  <c r="AT53" i="1"/>
  <c r="AX53" i="1"/>
  <c r="BB53" i="1"/>
  <c r="AU53" i="1"/>
  <c r="AY53" i="1"/>
  <c r="AV53" i="1"/>
  <c r="AZ53" i="1"/>
  <c r="AS34" i="1"/>
  <c r="AW34" i="1"/>
  <c r="BA34" i="1"/>
  <c r="AT34" i="1"/>
  <c r="AX34" i="1"/>
  <c r="BB34" i="1"/>
  <c r="AU34" i="1"/>
  <c r="AY34" i="1"/>
  <c r="AV34" i="1"/>
  <c r="AZ34" i="1"/>
  <c r="AS55" i="1"/>
  <c r="AW55" i="1"/>
  <c r="BA55" i="1"/>
  <c r="AT55" i="1"/>
  <c r="AX55" i="1"/>
  <c r="BB55" i="1"/>
  <c r="AU55" i="1"/>
  <c r="AY55" i="1"/>
  <c r="AV55" i="1"/>
  <c r="AZ55" i="1"/>
  <c r="AP56" i="1"/>
  <c r="AP39" i="1"/>
  <c r="AS47" i="1"/>
  <c r="AW47" i="1"/>
  <c r="BA47" i="1"/>
  <c r="AT47" i="1"/>
  <c r="AX47" i="1"/>
  <c r="BB47" i="1"/>
  <c r="AU47" i="1"/>
  <c r="AY47" i="1"/>
  <c r="AZ47" i="1"/>
  <c r="AV47" i="1"/>
  <c r="AU50" i="1"/>
  <c r="AY50" i="1"/>
  <c r="AV50" i="1"/>
  <c r="AZ50" i="1"/>
  <c r="AS50" i="1"/>
  <c r="AW50" i="1"/>
  <c r="BA50" i="1"/>
  <c r="AT50" i="1"/>
  <c r="AX50" i="1"/>
  <c r="BB50" i="1"/>
  <c r="BO15" i="6"/>
  <c r="BL15" i="6"/>
  <c r="BN15" i="6"/>
  <c r="BM15" i="6"/>
  <c r="BD14" i="6"/>
  <c r="BC14" i="6"/>
  <c r="BE14" i="6"/>
  <c r="BF14" i="6"/>
  <c r="BG14" i="6"/>
  <c r="AZ14" i="6"/>
  <c r="BH14" i="6"/>
  <c r="BA14" i="6"/>
  <c r="BB14" i="6"/>
  <c r="BN14" i="6"/>
  <c r="BL14" i="6"/>
  <c r="BM14" i="6"/>
  <c r="BO14" i="6"/>
  <c r="AC31" i="1"/>
  <c r="AD31" i="1" s="1"/>
  <c r="AC30" i="1"/>
  <c r="BC50" i="1" l="1"/>
  <c r="BE50" i="1" s="1"/>
  <c r="BC34" i="1"/>
  <c r="BE34" i="1" s="1"/>
  <c r="BC44" i="1"/>
  <c r="BE44" i="1" s="1"/>
  <c r="BD62" i="1"/>
  <c r="BF61" i="1" s="1"/>
  <c r="BC42" i="1"/>
  <c r="BE42" i="1" s="1"/>
  <c r="AP52" i="1"/>
  <c r="BD40" i="1"/>
  <c r="BF40" i="1" s="1"/>
  <c r="BC37" i="1"/>
  <c r="BE37" i="1" s="1"/>
  <c r="BC47" i="1"/>
  <c r="BE47" i="1" s="1"/>
  <c r="BC55" i="1"/>
  <c r="BE55" i="1" s="1"/>
  <c r="BC53" i="1"/>
  <c r="BE53" i="1" s="1"/>
  <c r="BC57" i="1"/>
  <c r="BE57" i="1" s="1"/>
  <c r="AP37" i="1"/>
  <c r="AP50" i="1"/>
  <c r="AI31" i="1"/>
  <c r="AM31" i="1"/>
  <c r="AJ31" i="1"/>
  <c r="AN31" i="1"/>
  <c r="AH31" i="1"/>
  <c r="AL31" i="1"/>
  <c r="AG31" i="1"/>
  <c r="AO31" i="1"/>
  <c r="AK31" i="1"/>
  <c r="AD30" i="1"/>
  <c r="AQ30" i="1"/>
  <c r="AR30" i="1" s="1"/>
  <c r="BD47" i="1"/>
  <c r="BF47" i="1" s="1"/>
  <c r="BD55" i="1"/>
  <c r="BF55" i="1" s="1"/>
  <c r="BD53" i="1"/>
  <c r="BF53" i="1" s="1"/>
  <c r="AP57" i="1"/>
  <c r="BC62" i="1"/>
  <c r="BE61" i="1" s="1"/>
  <c r="BD57" i="1"/>
  <c r="BF57" i="1" s="1"/>
  <c r="AP40" i="1"/>
  <c r="AP36" i="1"/>
  <c r="AP47" i="1"/>
  <c r="AP53" i="1"/>
  <c r="AP33" i="1"/>
  <c r="AU35" i="1"/>
  <c r="AY35" i="1"/>
  <c r="AV35" i="1"/>
  <c r="AZ35" i="1"/>
  <c r="AS35" i="1"/>
  <c r="AW35" i="1"/>
  <c r="BA35" i="1"/>
  <c r="AX35" i="1"/>
  <c r="BB35" i="1"/>
  <c r="AT35" i="1"/>
  <c r="AP42" i="1"/>
  <c r="AS32" i="1"/>
  <c r="AW32" i="1"/>
  <c r="BA32" i="1"/>
  <c r="AT32" i="1"/>
  <c r="AX32" i="1"/>
  <c r="BB32" i="1"/>
  <c r="AU32" i="1"/>
  <c r="AY32" i="1"/>
  <c r="AV32" i="1"/>
  <c r="AZ32" i="1"/>
  <c r="AP34" i="1"/>
  <c r="AP44" i="1"/>
  <c r="BD52" i="1"/>
  <c r="BF52" i="1" s="1"/>
  <c r="BC52" i="1"/>
  <c r="BE52" i="1" s="1"/>
  <c r="AP62" i="1"/>
  <c r="BD50" i="1"/>
  <c r="BF50" i="1" s="1"/>
  <c r="BD34" i="1"/>
  <c r="BF34" i="1" s="1"/>
  <c r="BD44" i="1"/>
  <c r="BF44" i="1" s="1"/>
  <c r="AI35" i="1"/>
  <c r="AM35" i="1"/>
  <c r="AJ35" i="1"/>
  <c r="AN35" i="1"/>
  <c r="AL35" i="1"/>
  <c r="AH35" i="1"/>
  <c r="AK35" i="1"/>
  <c r="AO35" i="1"/>
  <c r="AG35" i="1"/>
  <c r="AH32" i="1"/>
  <c r="AL32" i="1"/>
  <c r="AI32" i="1"/>
  <c r="AM32" i="1"/>
  <c r="AG32" i="1"/>
  <c r="AO32" i="1"/>
  <c r="AK32" i="1"/>
  <c r="AN32" i="1"/>
  <c r="AJ32" i="1"/>
  <c r="BD42" i="1"/>
  <c r="BF42" i="1" s="1"/>
  <c r="AP55" i="1"/>
  <c r="BD37" i="1"/>
  <c r="BF37" i="1" s="1"/>
  <c r="BT14" i="6"/>
  <c r="BU14" i="6" s="1"/>
  <c r="BI14" i="6"/>
  <c r="BT15" i="6"/>
  <c r="AB29" i="1"/>
  <c r="Z29" i="1"/>
  <c r="X29" i="1"/>
  <c r="V29" i="1"/>
  <c r="T29" i="1"/>
  <c r="R29" i="1"/>
  <c r="P29" i="1"/>
  <c r="J29" i="1"/>
  <c r="AB28" i="1"/>
  <c r="Z28" i="1"/>
  <c r="X28" i="1"/>
  <c r="V28" i="1"/>
  <c r="T28" i="1"/>
  <c r="R28" i="1"/>
  <c r="P28" i="1"/>
  <c r="AB27" i="1"/>
  <c r="Z27" i="1"/>
  <c r="X27" i="1"/>
  <c r="V27" i="1"/>
  <c r="T27" i="1"/>
  <c r="R27" i="1"/>
  <c r="P27" i="1"/>
  <c r="J27" i="1"/>
  <c r="BC35" i="1" l="1"/>
  <c r="BE35" i="1" s="1"/>
  <c r="BC32" i="1"/>
  <c r="BE32" i="1" s="1"/>
  <c r="AP35" i="1"/>
  <c r="BD32" i="1"/>
  <c r="BF32" i="1" s="1"/>
  <c r="AS30" i="1"/>
  <c r="AW30" i="1"/>
  <c r="BA30" i="1"/>
  <c r="AT30" i="1"/>
  <c r="AX30" i="1"/>
  <c r="BB30" i="1"/>
  <c r="AU30" i="1"/>
  <c r="AY30" i="1"/>
  <c r="AV30" i="1"/>
  <c r="AZ30" i="1"/>
  <c r="AP31" i="1"/>
  <c r="AP32" i="1"/>
  <c r="BD35" i="1"/>
  <c r="BF35" i="1" s="1"/>
  <c r="AJ30" i="1"/>
  <c r="AN30" i="1"/>
  <c r="AG30" i="1"/>
  <c r="AK30" i="1"/>
  <c r="AO30" i="1"/>
  <c r="AH30" i="1"/>
  <c r="AI30" i="1"/>
  <c r="AM30" i="1"/>
  <c r="AL30" i="1"/>
  <c r="AC29" i="1"/>
  <c r="AD29" i="1" s="1"/>
  <c r="AC27" i="1"/>
  <c r="AC28" i="1"/>
  <c r="BD30" i="1" l="1"/>
  <c r="BF30" i="1" s="1"/>
  <c r="AD28" i="1"/>
  <c r="AQ28" i="1"/>
  <c r="AR28" i="1" s="1"/>
  <c r="AG29" i="1"/>
  <c r="AK29" i="1"/>
  <c r="AO29" i="1"/>
  <c r="AH29" i="1"/>
  <c r="AL29" i="1"/>
  <c r="AI29" i="1"/>
  <c r="AM29" i="1"/>
  <c r="AJ29" i="1"/>
  <c r="AN29" i="1"/>
  <c r="AD27" i="1"/>
  <c r="AQ27" i="1"/>
  <c r="AR27" i="1" s="1"/>
  <c r="AP30" i="1"/>
  <c r="BC30" i="1"/>
  <c r="BE30" i="1" s="1"/>
  <c r="AB26" i="1"/>
  <c r="Z26" i="1"/>
  <c r="X26" i="1"/>
  <c r="V26" i="1"/>
  <c r="T26" i="1"/>
  <c r="R26" i="1"/>
  <c r="P26" i="1"/>
  <c r="AB25" i="1"/>
  <c r="Z25" i="1"/>
  <c r="X25" i="1"/>
  <c r="V25" i="1"/>
  <c r="T25" i="1"/>
  <c r="R25" i="1"/>
  <c r="P25" i="1"/>
  <c r="AB24" i="1"/>
  <c r="Z24" i="1"/>
  <c r="X24" i="1"/>
  <c r="V24" i="1"/>
  <c r="T24" i="1"/>
  <c r="R24" i="1"/>
  <c r="P24" i="1"/>
  <c r="J24" i="1"/>
  <c r="AP29" i="1" l="1"/>
  <c r="AS28" i="1"/>
  <c r="AW28" i="1"/>
  <c r="BA28" i="1"/>
  <c r="AT28" i="1"/>
  <c r="AX28" i="1"/>
  <c r="BB28" i="1"/>
  <c r="AU28" i="1"/>
  <c r="AY28" i="1"/>
  <c r="AV28" i="1"/>
  <c r="AZ28" i="1"/>
  <c r="AU27" i="1"/>
  <c r="AY27" i="1"/>
  <c r="AV27" i="1"/>
  <c r="AZ27" i="1"/>
  <c r="AS27" i="1"/>
  <c r="AW27" i="1"/>
  <c r="BA27" i="1"/>
  <c r="BB27" i="1"/>
  <c r="AT27" i="1"/>
  <c r="AX27" i="1"/>
  <c r="AH28" i="1"/>
  <c r="AL28" i="1"/>
  <c r="AI28" i="1"/>
  <c r="AM28" i="1"/>
  <c r="AJ28" i="1"/>
  <c r="AN28" i="1"/>
  <c r="AK28" i="1"/>
  <c r="AG28" i="1"/>
  <c r="AO28" i="1"/>
  <c r="AI27" i="1"/>
  <c r="AM27" i="1"/>
  <c r="AJ27" i="1"/>
  <c r="AN27" i="1"/>
  <c r="AG27" i="1"/>
  <c r="AK27" i="1"/>
  <c r="AO27" i="1"/>
  <c r="AL27" i="1"/>
  <c r="AH27" i="1"/>
  <c r="AC24" i="1"/>
  <c r="AD24" i="1" s="1"/>
  <c r="AC26" i="1"/>
  <c r="AC25" i="1"/>
  <c r="AD25" i="1" s="1"/>
  <c r="AP28" i="1" l="1"/>
  <c r="AH24" i="1"/>
  <c r="AL24" i="1"/>
  <c r="AI24" i="1"/>
  <c r="AM24" i="1"/>
  <c r="AJ24" i="1"/>
  <c r="AN24" i="1"/>
  <c r="AO24" i="1"/>
  <c r="AG24" i="1"/>
  <c r="AK24" i="1"/>
  <c r="BC28" i="1"/>
  <c r="BE28" i="1" s="1"/>
  <c r="AG25" i="1"/>
  <c r="AK25" i="1"/>
  <c r="AO25" i="1"/>
  <c r="AH25" i="1"/>
  <c r="AL25" i="1"/>
  <c r="AI25" i="1"/>
  <c r="AM25" i="1"/>
  <c r="AN25" i="1"/>
  <c r="AJ25" i="1"/>
  <c r="BD28" i="1"/>
  <c r="BF28" i="1" s="1"/>
  <c r="BD27" i="1"/>
  <c r="BF27" i="1" s="1"/>
  <c r="BC27" i="1"/>
  <c r="BE27" i="1" s="1"/>
  <c r="AD26" i="1"/>
  <c r="AQ26" i="1"/>
  <c r="AP27" i="1"/>
  <c r="AB23" i="1"/>
  <c r="Z23" i="1"/>
  <c r="X23" i="1"/>
  <c r="V23" i="1"/>
  <c r="T23" i="1"/>
  <c r="R23" i="1"/>
  <c r="P23" i="1"/>
  <c r="AB22" i="1"/>
  <c r="Z22" i="1"/>
  <c r="X22" i="1"/>
  <c r="V22" i="1"/>
  <c r="T22" i="1"/>
  <c r="R22" i="1"/>
  <c r="P22" i="1"/>
  <c r="AB21" i="1"/>
  <c r="Z21" i="1"/>
  <c r="X21" i="1"/>
  <c r="V21" i="1"/>
  <c r="T21" i="1"/>
  <c r="R21" i="1"/>
  <c r="P21" i="1"/>
  <c r="AB20" i="1"/>
  <c r="Z20" i="1"/>
  <c r="X20" i="1"/>
  <c r="V20" i="1"/>
  <c r="T20" i="1"/>
  <c r="R20" i="1"/>
  <c r="P20" i="1"/>
  <c r="J20" i="1"/>
  <c r="AP24" i="1" l="1"/>
  <c r="AJ26" i="1"/>
  <c r="AN26" i="1"/>
  <c r="AG26" i="1"/>
  <c r="AK26" i="1"/>
  <c r="AO26" i="1"/>
  <c r="AH26" i="1"/>
  <c r="AL26" i="1"/>
  <c r="AM26" i="1"/>
  <c r="AI26" i="1"/>
  <c r="AP25" i="1"/>
  <c r="AC20" i="1"/>
  <c r="AC21" i="1"/>
  <c r="AD21" i="1" s="1"/>
  <c r="AC23" i="1"/>
  <c r="AD23" i="1" s="1"/>
  <c r="AK23" i="1" s="1"/>
  <c r="AC22" i="1"/>
  <c r="AD22" i="1" s="1"/>
  <c r="AL22" i="1" s="1"/>
  <c r="AP26" i="1" l="1"/>
  <c r="AG21" i="1"/>
  <c r="AK21" i="1"/>
  <c r="AO21" i="1"/>
  <c r="AI21" i="1"/>
  <c r="AM21" i="1"/>
  <c r="AJ21" i="1"/>
  <c r="AN21" i="1"/>
  <c r="AH21" i="1"/>
  <c r="AL21" i="1"/>
  <c r="AD20" i="1"/>
  <c r="AQ20" i="1"/>
  <c r="AR20" i="1" s="1"/>
  <c r="AO23" i="1"/>
  <c r="AH23" i="1"/>
  <c r="AM23" i="1"/>
  <c r="AG22" i="1"/>
  <c r="AN22" i="1"/>
  <c r="AI22" i="1"/>
  <c r="AK22" i="1"/>
  <c r="AJ23" i="1"/>
  <c r="AM22" i="1"/>
  <c r="AL23" i="1"/>
  <c r="AO22" i="1"/>
  <c r="AG23" i="1"/>
  <c r="AN23" i="1"/>
  <c r="AH22" i="1"/>
  <c r="AI23" i="1"/>
  <c r="AJ22" i="1"/>
  <c r="AP23" i="1" l="1"/>
  <c r="AP22" i="1"/>
  <c r="AS20" i="1"/>
  <c r="AW20" i="1"/>
  <c r="BA20" i="1"/>
  <c r="AT20" i="1"/>
  <c r="AX20" i="1"/>
  <c r="BB20" i="1"/>
  <c r="AU20" i="1"/>
  <c r="AY20" i="1"/>
  <c r="AV20" i="1"/>
  <c r="AZ20" i="1"/>
  <c r="AH20" i="1"/>
  <c r="AL20" i="1"/>
  <c r="AJ20" i="1"/>
  <c r="AN20" i="1"/>
  <c r="AG20" i="1"/>
  <c r="AK20" i="1"/>
  <c r="AO20" i="1"/>
  <c r="AI20" i="1"/>
  <c r="AM20" i="1"/>
  <c r="AP21" i="1"/>
  <c r="AB19" i="1"/>
  <c r="Z19" i="1"/>
  <c r="X19" i="1"/>
  <c r="V19" i="1"/>
  <c r="T19" i="1"/>
  <c r="R19" i="1"/>
  <c r="P19" i="1"/>
  <c r="J19" i="1"/>
  <c r="AB18" i="1"/>
  <c r="Z18" i="1"/>
  <c r="X18" i="1"/>
  <c r="V18" i="1"/>
  <c r="T18" i="1"/>
  <c r="R18" i="1"/>
  <c r="P18" i="1"/>
  <c r="J18" i="1"/>
  <c r="AS13" i="6"/>
  <c r="AQ13" i="6"/>
  <c r="AO13" i="6"/>
  <c r="AM13" i="6"/>
  <c r="AK13" i="6"/>
  <c r="AI13" i="6"/>
  <c r="AS12" i="6"/>
  <c r="AQ12" i="6"/>
  <c r="AO12" i="6"/>
  <c r="AM12" i="6"/>
  <c r="AK12" i="6"/>
  <c r="AI12" i="6"/>
  <c r="K12" i="6"/>
  <c r="AP20" i="1" l="1"/>
  <c r="BC20" i="1"/>
  <c r="BE20" i="1" s="1"/>
  <c r="BD20" i="1"/>
  <c r="BF20" i="1" s="1"/>
  <c r="AV12" i="6"/>
  <c r="AW12" i="6" s="1"/>
  <c r="AV13" i="6"/>
  <c r="AW13" i="6" s="1"/>
  <c r="AC18" i="1"/>
  <c r="AC19" i="1"/>
  <c r="AD18" i="1" l="1"/>
  <c r="AQ18" i="1"/>
  <c r="AR18" i="1" s="1"/>
  <c r="BJ13" i="6"/>
  <c r="BK13" i="6" s="1"/>
  <c r="BM13" i="6" s="1"/>
  <c r="BD13" i="6"/>
  <c r="BC13" i="6"/>
  <c r="BE13" i="6"/>
  <c r="BA13" i="6"/>
  <c r="BF13" i="6"/>
  <c r="BG13" i="6"/>
  <c r="AZ13" i="6"/>
  <c r="BH13" i="6"/>
  <c r="BB13" i="6"/>
  <c r="BJ12" i="6"/>
  <c r="BK12" i="6" s="1"/>
  <c r="BM12" i="6" s="1"/>
  <c r="BL13" i="6"/>
  <c r="BO13" i="6"/>
  <c r="AD19" i="1"/>
  <c r="BH12" i="6"/>
  <c r="BD12" i="6"/>
  <c r="AZ12" i="6"/>
  <c r="BG12" i="6"/>
  <c r="BC12" i="6"/>
  <c r="BF12" i="6"/>
  <c r="BB12" i="6"/>
  <c r="BE12" i="6"/>
  <c r="BA12" i="6"/>
  <c r="BN13" i="6" l="1"/>
  <c r="BO12" i="6"/>
  <c r="AI19" i="1"/>
  <c r="AM19" i="1"/>
  <c r="AG19" i="1"/>
  <c r="AK19" i="1"/>
  <c r="AO19" i="1"/>
  <c r="AH19" i="1"/>
  <c r="AL19" i="1"/>
  <c r="AJ19" i="1"/>
  <c r="AN19" i="1"/>
  <c r="AS18" i="1"/>
  <c r="AW18" i="1"/>
  <c r="BA18" i="1"/>
  <c r="AT18" i="1"/>
  <c r="AX18" i="1"/>
  <c r="BB18" i="1"/>
  <c r="AU18" i="1"/>
  <c r="AY18" i="1"/>
  <c r="AV18" i="1"/>
  <c r="AZ18" i="1"/>
  <c r="AJ18" i="1"/>
  <c r="AN18" i="1"/>
  <c r="AH18" i="1"/>
  <c r="AL18" i="1"/>
  <c r="AI18" i="1"/>
  <c r="AM18" i="1"/>
  <c r="AG18" i="1"/>
  <c r="AK18" i="1"/>
  <c r="AO18" i="1"/>
  <c r="BL12" i="6"/>
  <c r="BN12" i="6"/>
  <c r="BI13" i="6"/>
  <c r="BT13" i="6"/>
  <c r="BI12" i="6"/>
  <c r="BT12" i="6" l="1"/>
  <c r="BU12" i="6" s="1"/>
  <c r="AP18" i="1"/>
  <c r="BC18" i="1"/>
  <c r="BE18" i="1" s="1"/>
  <c r="AP19" i="1"/>
  <c r="BD18" i="1"/>
  <c r="BF18" i="1" s="1"/>
  <c r="AB16" i="1"/>
  <c r="Z16" i="1"/>
  <c r="X16" i="1"/>
  <c r="V16" i="1"/>
  <c r="T16" i="1"/>
  <c r="R16" i="1"/>
  <c r="P16" i="1"/>
  <c r="AC16" i="1" l="1"/>
  <c r="AD16" i="1" s="1"/>
  <c r="AH16" i="1" l="1"/>
  <c r="AL16" i="1"/>
  <c r="AJ16" i="1"/>
  <c r="AN16" i="1"/>
  <c r="AG16" i="1"/>
  <c r="AK16" i="1"/>
  <c r="AO16" i="1"/>
  <c r="AI16" i="1"/>
  <c r="AM16" i="1"/>
  <c r="G15" i="2"/>
  <c r="G16" i="2"/>
  <c r="G17" i="2"/>
  <c r="G18" i="2"/>
  <c r="G19" i="2"/>
  <c r="G20" i="2"/>
  <c r="G21" i="2"/>
  <c r="G22" i="2"/>
  <c r="G23" i="2"/>
  <c r="G24" i="2"/>
  <c r="G25" i="2"/>
  <c r="G26" i="2"/>
  <c r="G27" i="2"/>
  <c r="G28" i="2"/>
  <c r="G29" i="2"/>
  <c r="G30" i="2"/>
  <c r="G31" i="2"/>
  <c r="G32" i="2"/>
  <c r="G33" i="2"/>
  <c r="G34" i="2"/>
  <c r="G35" i="2"/>
  <c r="G36" i="2"/>
  <c r="G37" i="2"/>
  <c r="G38" i="2"/>
  <c r="G39" i="2"/>
  <c r="K40" i="1" l="1"/>
  <c r="BG58" i="1"/>
  <c r="K12" i="1"/>
  <c r="K26" i="1"/>
  <c r="BG59" i="1"/>
  <c r="BG39" i="1"/>
  <c r="K55" i="1"/>
  <c r="BG55" i="1" s="1"/>
  <c r="BG51" i="1"/>
  <c r="K14" i="1"/>
  <c r="BG60" i="1"/>
  <c r="BG38" i="1"/>
  <c r="BG46" i="1"/>
  <c r="BG48" i="1"/>
  <c r="BG49" i="1"/>
  <c r="K28" i="1"/>
  <c r="BG32" i="1" s="1"/>
  <c r="K52" i="1"/>
  <c r="K50" i="1"/>
  <c r="K37" i="1"/>
  <c r="K44" i="1"/>
  <c r="K53" i="1"/>
  <c r="BG53" i="1" s="1"/>
  <c r="K57" i="1"/>
  <c r="K61" i="1"/>
  <c r="K47" i="1"/>
  <c r="K42" i="1"/>
  <c r="K32" i="1"/>
  <c r="K34" i="1"/>
  <c r="K35" i="1"/>
  <c r="BG12" i="1"/>
  <c r="K30" i="1"/>
  <c r="BG14" i="1"/>
  <c r="BG40" i="1"/>
  <c r="BG34" i="1"/>
  <c r="BG44" i="1"/>
  <c r="BG57" i="1"/>
  <c r="BW14" i="6"/>
  <c r="BG50" i="1"/>
  <c r="K27" i="1"/>
  <c r="BG61" i="1"/>
  <c r="BG42" i="1"/>
  <c r="BG47" i="1"/>
  <c r="BG37" i="1"/>
  <c r="BG52" i="1"/>
  <c r="BG35" i="1"/>
  <c r="BG30" i="1"/>
  <c r="K24" i="1"/>
  <c r="K20" i="1"/>
  <c r="BG27" i="1"/>
  <c r="L12" i="6"/>
  <c r="K18" i="1"/>
  <c r="BG20" i="1"/>
  <c r="BW12" i="6"/>
  <c r="BG18" i="1"/>
  <c r="AP16" i="1"/>
  <c r="AB17" i="1"/>
  <c r="Z17" i="1"/>
  <c r="X17" i="1"/>
  <c r="V17" i="1"/>
  <c r="T17" i="1"/>
  <c r="R17" i="1"/>
  <c r="P17" i="1"/>
  <c r="J17" i="1"/>
  <c r="AB15" i="1"/>
  <c r="Z15" i="1"/>
  <c r="X15" i="1"/>
  <c r="V15" i="1"/>
  <c r="T15" i="1"/>
  <c r="R15" i="1"/>
  <c r="P15" i="1"/>
  <c r="J15" i="1"/>
  <c r="K15" i="1" s="1"/>
  <c r="AC17" i="1" l="1"/>
  <c r="AC15" i="1"/>
  <c r="AQ15" i="1" l="1"/>
  <c r="AR15" i="1" s="1"/>
  <c r="AV15" i="1" s="1"/>
  <c r="AQ24" i="1"/>
  <c r="AR24" i="1" s="1"/>
  <c r="AR26" i="1"/>
  <c r="AD17" i="1"/>
  <c r="AD15" i="1"/>
  <c r="AX15" i="1" l="1"/>
  <c r="AS15" i="1"/>
  <c r="AU15" i="1"/>
  <c r="BB15" i="1"/>
  <c r="AW15" i="1"/>
  <c r="AY15" i="1"/>
  <c r="AT15" i="1"/>
  <c r="BD15" i="1" s="1"/>
  <c r="BF15" i="1" s="1"/>
  <c r="AZ15" i="1"/>
  <c r="BA15" i="1"/>
  <c r="AS26" i="1"/>
  <c r="AW26" i="1"/>
  <c r="BA26" i="1"/>
  <c r="AT26" i="1"/>
  <c r="AX26" i="1"/>
  <c r="BB26" i="1"/>
  <c r="AU26" i="1"/>
  <c r="AY26" i="1"/>
  <c r="AV26" i="1"/>
  <c r="AZ26" i="1"/>
  <c r="AS24" i="1"/>
  <c r="AW24" i="1"/>
  <c r="BA24" i="1"/>
  <c r="AT24" i="1"/>
  <c r="AX24" i="1"/>
  <c r="BB24" i="1"/>
  <c r="AU24" i="1"/>
  <c r="AY24" i="1"/>
  <c r="AV24" i="1"/>
  <c r="AZ24" i="1"/>
  <c r="AG17" i="1"/>
  <c r="AK17" i="1"/>
  <c r="AO17" i="1"/>
  <c r="AI17" i="1"/>
  <c r="AM17" i="1"/>
  <c r="AJ17" i="1"/>
  <c r="AN17" i="1"/>
  <c r="AL17" i="1"/>
  <c r="AH17" i="1"/>
  <c r="AI15" i="1"/>
  <c r="AM15" i="1"/>
  <c r="AG15" i="1"/>
  <c r="AK15" i="1"/>
  <c r="AO15" i="1"/>
  <c r="AH15" i="1"/>
  <c r="AL15" i="1"/>
  <c r="AN15" i="1"/>
  <c r="AJ15" i="1"/>
  <c r="K1651" i="6"/>
  <c r="K1650" i="6"/>
  <c r="K1649" i="6"/>
  <c r="K1648" i="6"/>
  <c r="K1647" i="6"/>
  <c r="K1646" i="6"/>
  <c r="K1645" i="6"/>
  <c r="K1644" i="6"/>
  <c r="K1643" i="6"/>
  <c r="K1642" i="6"/>
  <c r="K1641" i="6"/>
  <c r="K1640" i="6"/>
  <c r="K1639" i="6"/>
  <c r="K1638" i="6"/>
  <c r="K1637" i="6"/>
  <c r="K1636" i="6"/>
  <c r="K1635" i="6"/>
  <c r="K1634" i="6"/>
  <c r="K1633" i="6"/>
  <c r="K1632" i="6"/>
  <c r="K1631" i="6"/>
  <c r="K1630" i="6"/>
  <c r="K1629" i="6"/>
  <c r="K1628" i="6"/>
  <c r="K1627" i="6"/>
  <c r="K1626" i="6"/>
  <c r="K1625" i="6"/>
  <c r="K1624" i="6"/>
  <c r="K1623" i="6"/>
  <c r="K1622" i="6"/>
  <c r="K1621" i="6"/>
  <c r="K1620" i="6"/>
  <c r="K1619" i="6"/>
  <c r="K1618" i="6"/>
  <c r="K1617" i="6"/>
  <c r="K1616" i="6"/>
  <c r="K1615" i="6"/>
  <c r="K1614" i="6"/>
  <c r="K1613" i="6"/>
  <c r="K1612" i="6"/>
  <c r="K1611" i="6"/>
  <c r="K1610" i="6"/>
  <c r="K1609" i="6"/>
  <c r="K1608" i="6"/>
  <c r="K1607" i="6"/>
  <c r="K1606" i="6"/>
  <c r="K1605" i="6"/>
  <c r="K1604" i="6"/>
  <c r="K1603" i="6"/>
  <c r="K1602" i="6"/>
  <c r="K1601" i="6"/>
  <c r="K1600" i="6"/>
  <c r="K1599" i="6"/>
  <c r="K1598" i="6"/>
  <c r="K1597" i="6"/>
  <c r="K1596" i="6"/>
  <c r="K1595" i="6"/>
  <c r="K1594" i="6"/>
  <c r="K1593" i="6"/>
  <c r="K1592" i="6"/>
  <c r="K1591" i="6"/>
  <c r="K1590" i="6"/>
  <c r="K1589" i="6"/>
  <c r="K1588" i="6"/>
  <c r="K1587" i="6"/>
  <c r="K1586" i="6"/>
  <c r="K1585" i="6"/>
  <c r="K1584" i="6"/>
  <c r="K1583" i="6"/>
  <c r="K1582" i="6"/>
  <c r="K1581" i="6"/>
  <c r="K1580" i="6"/>
  <c r="K1579" i="6"/>
  <c r="K1578" i="6"/>
  <c r="K1577" i="6"/>
  <c r="K1576" i="6"/>
  <c r="K1575" i="6"/>
  <c r="K1574" i="6"/>
  <c r="K1573" i="6"/>
  <c r="K1572" i="6"/>
  <c r="K1571" i="6"/>
  <c r="K1570" i="6"/>
  <c r="K1569" i="6"/>
  <c r="K1568" i="6"/>
  <c r="K1567" i="6"/>
  <c r="K1566" i="6"/>
  <c r="K1565" i="6"/>
  <c r="K1564" i="6"/>
  <c r="K1563" i="6"/>
  <c r="K1562" i="6"/>
  <c r="K1561" i="6"/>
  <c r="K1560" i="6"/>
  <c r="K1559" i="6"/>
  <c r="K1558" i="6"/>
  <c r="K1557" i="6"/>
  <c r="K1556" i="6"/>
  <c r="K1555" i="6"/>
  <c r="K1554" i="6"/>
  <c r="K1553" i="6"/>
  <c r="K1552" i="6"/>
  <c r="K1551" i="6"/>
  <c r="K1550" i="6"/>
  <c r="K1549" i="6"/>
  <c r="K1548" i="6"/>
  <c r="K1547" i="6"/>
  <c r="K1546" i="6"/>
  <c r="K1545" i="6"/>
  <c r="K1544" i="6"/>
  <c r="K1543" i="6"/>
  <c r="K1542" i="6"/>
  <c r="K1541" i="6"/>
  <c r="K1540" i="6"/>
  <c r="K1539" i="6"/>
  <c r="K1538" i="6"/>
  <c r="K1537" i="6"/>
  <c r="K1536" i="6"/>
  <c r="K1535" i="6"/>
  <c r="K1534" i="6"/>
  <c r="K1533" i="6"/>
  <c r="K1532" i="6"/>
  <c r="K1531" i="6"/>
  <c r="K1530" i="6"/>
  <c r="K1529" i="6"/>
  <c r="K1528" i="6"/>
  <c r="K1527" i="6"/>
  <c r="K1526" i="6"/>
  <c r="K1525" i="6"/>
  <c r="K1524" i="6"/>
  <c r="K1523" i="6"/>
  <c r="K1522" i="6"/>
  <c r="K1521" i="6"/>
  <c r="K1520" i="6"/>
  <c r="K1519" i="6"/>
  <c r="K1518" i="6"/>
  <c r="K1517" i="6"/>
  <c r="K1516" i="6"/>
  <c r="K1515" i="6"/>
  <c r="K1514" i="6"/>
  <c r="K1513" i="6"/>
  <c r="K1512" i="6"/>
  <c r="K1511" i="6"/>
  <c r="K1510" i="6"/>
  <c r="K1509" i="6"/>
  <c r="K1508" i="6"/>
  <c r="K1507" i="6"/>
  <c r="K1506" i="6"/>
  <c r="K1505" i="6"/>
  <c r="K1504" i="6"/>
  <c r="K1503" i="6"/>
  <c r="K1502" i="6"/>
  <c r="K1501" i="6"/>
  <c r="K1500" i="6"/>
  <c r="K1499" i="6"/>
  <c r="K1498" i="6"/>
  <c r="K1497" i="6"/>
  <c r="K1496" i="6"/>
  <c r="K1495" i="6"/>
  <c r="K1494" i="6"/>
  <c r="K1493" i="6"/>
  <c r="K1492" i="6"/>
  <c r="K1491" i="6"/>
  <c r="K1490" i="6"/>
  <c r="K1489" i="6"/>
  <c r="K1488" i="6"/>
  <c r="K1487" i="6"/>
  <c r="K1486" i="6"/>
  <c r="K1485" i="6"/>
  <c r="K1484" i="6"/>
  <c r="K1483" i="6"/>
  <c r="K1482" i="6"/>
  <c r="K1481" i="6"/>
  <c r="K1480" i="6"/>
  <c r="K1479" i="6"/>
  <c r="K1478" i="6"/>
  <c r="K1477" i="6"/>
  <c r="K1476" i="6"/>
  <c r="K1475" i="6"/>
  <c r="K1474" i="6"/>
  <c r="K1473" i="6"/>
  <c r="K1472" i="6"/>
  <c r="K1471" i="6"/>
  <c r="K1470" i="6"/>
  <c r="K1469" i="6"/>
  <c r="K1468" i="6"/>
  <c r="K1467" i="6"/>
  <c r="K1466" i="6"/>
  <c r="K1465" i="6"/>
  <c r="K1464" i="6"/>
  <c r="K1463" i="6"/>
  <c r="K1462" i="6"/>
  <c r="K1461" i="6"/>
  <c r="K1460" i="6"/>
  <c r="K1459" i="6"/>
  <c r="K1458" i="6"/>
  <c r="K1457" i="6"/>
  <c r="K1456" i="6"/>
  <c r="K1455" i="6"/>
  <c r="K1454" i="6"/>
  <c r="K1453" i="6"/>
  <c r="K1452" i="6"/>
  <c r="K1451" i="6"/>
  <c r="K1450" i="6"/>
  <c r="K1449" i="6"/>
  <c r="K1448" i="6"/>
  <c r="K1447" i="6"/>
  <c r="K1446" i="6"/>
  <c r="K1445" i="6"/>
  <c r="K1444" i="6"/>
  <c r="K1443" i="6"/>
  <c r="K1442" i="6"/>
  <c r="K1441" i="6"/>
  <c r="K1440" i="6"/>
  <c r="K1439" i="6"/>
  <c r="K1438" i="6"/>
  <c r="K1437" i="6"/>
  <c r="K1436" i="6"/>
  <c r="K1435" i="6"/>
  <c r="K1434" i="6"/>
  <c r="K1433" i="6"/>
  <c r="K1432" i="6"/>
  <c r="K1431" i="6"/>
  <c r="K1430" i="6"/>
  <c r="K1429" i="6"/>
  <c r="K1428" i="6"/>
  <c r="K1427" i="6"/>
  <c r="K1426" i="6"/>
  <c r="K1425" i="6"/>
  <c r="K1424" i="6"/>
  <c r="K1423" i="6"/>
  <c r="K1422" i="6"/>
  <c r="K1421" i="6"/>
  <c r="K1420" i="6"/>
  <c r="K1419" i="6"/>
  <c r="K1418" i="6"/>
  <c r="K1417" i="6"/>
  <c r="K1416" i="6"/>
  <c r="K1415" i="6"/>
  <c r="K1414" i="6"/>
  <c r="K1413" i="6"/>
  <c r="K1412" i="6"/>
  <c r="K1411" i="6"/>
  <c r="K1410" i="6"/>
  <c r="K1409" i="6"/>
  <c r="K1408" i="6"/>
  <c r="K1407" i="6"/>
  <c r="K1406" i="6"/>
  <c r="K1405" i="6"/>
  <c r="K1404" i="6"/>
  <c r="K1403" i="6"/>
  <c r="K1402" i="6"/>
  <c r="K1401" i="6"/>
  <c r="K1400" i="6"/>
  <c r="K1399" i="6"/>
  <c r="K1398" i="6"/>
  <c r="K1397" i="6"/>
  <c r="K1396" i="6"/>
  <c r="K1395" i="6"/>
  <c r="K1394" i="6"/>
  <c r="K1393" i="6"/>
  <c r="K1392" i="6"/>
  <c r="K1391" i="6"/>
  <c r="K1390" i="6"/>
  <c r="K1389" i="6"/>
  <c r="K1388" i="6"/>
  <c r="K1387" i="6"/>
  <c r="K1386" i="6"/>
  <c r="K1385" i="6"/>
  <c r="K1384" i="6"/>
  <c r="K1383" i="6"/>
  <c r="K1382" i="6"/>
  <c r="K1381" i="6"/>
  <c r="K1380" i="6"/>
  <c r="K1379" i="6"/>
  <c r="K1378" i="6"/>
  <c r="K1377" i="6"/>
  <c r="K1376" i="6"/>
  <c r="K1375" i="6"/>
  <c r="K1374" i="6"/>
  <c r="K1373" i="6"/>
  <c r="K1372" i="6"/>
  <c r="K1371" i="6"/>
  <c r="K1370" i="6"/>
  <c r="K1369" i="6"/>
  <c r="K1368" i="6"/>
  <c r="K1367" i="6"/>
  <c r="K1366" i="6"/>
  <c r="K1365" i="6"/>
  <c r="K1364" i="6"/>
  <c r="K1363" i="6"/>
  <c r="K1362" i="6"/>
  <c r="K1361" i="6"/>
  <c r="K1360" i="6"/>
  <c r="K1359" i="6"/>
  <c r="K1358" i="6"/>
  <c r="K1357" i="6"/>
  <c r="K1356" i="6"/>
  <c r="K1355" i="6"/>
  <c r="K1354" i="6"/>
  <c r="K1353" i="6"/>
  <c r="K1352" i="6"/>
  <c r="K1351" i="6"/>
  <c r="K1350" i="6"/>
  <c r="K1349" i="6"/>
  <c r="K1348" i="6"/>
  <c r="K1347" i="6"/>
  <c r="K1346" i="6"/>
  <c r="K1345" i="6"/>
  <c r="K1344" i="6"/>
  <c r="K1343" i="6"/>
  <c r="K1342" i="6"/>
  <c r="K1341" i="6"/>
  <c r="K1340" i="6"/>
  <c r="K1339" i="6"/>
  <c r="K1338" i="6"/>
  <c r="K1337" i="6"/>
  <c r="K1336" i="6"/>
  <c r="K1335" i="6"/>
  <c r="K1334" i="6"/>
  <c r="K1333" i="6"/>
  <c r="K1332" i="6"/>
  <c r="K1331" i="6"/>
  <c r="K1330" i="6"/>
  <c r="K1329" i="6"/>
  <c r="K1328" i="6"/>
  <c r="K1327" i="6"/>
  <c r="K1326" i="6"/>
  <c r="K1325" i="6"/>
  <c r="K1324" i="6"/>
  <c r="K1323" i="6"/>
  <c r="K1322" i="6"/>
  <c r="K1321" i="6"/>
  <c r="K1320" i="6"/>
  <c r="K1319" i="6"/>
  <c r="K1318" i="6"/>
  <c r="K1317" i="6"/>
  <c r="K1316" i="6"/>
  <c r="K1315" i="6"/>
  <c r="K1314" i="6"/>
  <c r="K1313" i="6"/>
  <c r="K1312" i="6"/>
  <c r="K1311" i="6"/>
  <c r="K1310" i="6"/>
  <c r="K1309" i="6"/>
  <c r="K1308" i="6"/>
  <c r="K1307" i="6"/>
  <c r="K1306" i="6"/>
  <c r="K1305" i="6"/>
  <c r="K1304" i="6"/>
  <c r="K1303" i="6"/>
  <c r="K1302" i="6"/>
  <c r="K1301" i="6"/>
  <c r="K1300" i="6"/>
  <c r="K1299" i="6"/>
  <c r="K1298" i="6"/>
  <c r="K1297" i="6"/>
  <c r="K1296" i="6"/>
  <c r="K1295" i="6"/>
  <c r="K1294" i="6"/>
  <c r="K1293" i="6"/>
  <c r="K1292" i="6"/>
  <c r="K1291" i="6"/>
  <c r="K1290" i="6"/>
  <c r="K1289" i="6"/>
  <c r="K1288" i="6"/>
  <c r="K1287" i="6"/>
  <c r="K1286" i="6"/>
  <c r="K1285" i="6"/>
  <c r="K1284" i="6"/>
  <c r="K1283" i="6"/>
  <c r="K1282" i="6"/>
  <c r="K1281" i="6"/>
  <c r="K1280" i="6"/>
  <c r="K1279" i="6"/>
  <c r="K1278" i="6"/>
  <c r="K1277" i="6"/>
  <c r="K1276" i="6"/>
  <c r="K1275" i="6"/>
  <c r="K1274" i="6"/>
  <c r="K1273" i="6"/>
  <c r="K1272" i="6"/>
  <c r="K1271" i="6"/>
  <c r="K1270" i="6"/>
  <c r="K1269" i="6"/>
  <c r="K1268" i="6"/>
  <c r="K1267" i="6"/>
  <c r="K1266" i="6"/>
  <c r="K1265" i="6"/>
  <c r="K1264" i="6"/>
  <c r="K1263" i="6"/>
  <c r="K1262" i="6"/>
  <c r="K1261" i="6"/>
  <c r="K1260" i="6"/>
  <c r="K1259" i="6"/>
  <c r="K1258" i="6"/>
  <c r="K1257" i="6"/>
  <c r="K1256" i="6"/>
  <c r="K1255" i="6"/>
  <c r="K1254" i="6"/>
  <c r="K1253" i="6"/>
  <c r="K1252" i="6"/>
  <c r="K1251" i="6"/>
  <c r="K1250" i="6"/>
  <c r="K1249" i="6"/>
  <c r="K1248" i="6"/>
  <c r="K1247" i="6"/>
  <c r="K1246" i="6"/>
  <c r="K1245" i="6"/>
  <c r="K1244" i="6"/>
  <c r="K1243" i="6"/>
  <c r="K1242" i="6"/>
  <c r="K1241" i="6"/>
  <c r="K1240" i="6"/>
  <c r="K1239" i="6"/>
  <c r="K1238" i="6"/>
  <c r="K1237" i="6"/>
  <c r="K1236" i="6"/>
  <c r="K1235" i="6"/>
  <c r="K1234" i="6"/>
  <c r="K1233" i="6"/>
  <c r="K1232" i="6"/>
  <c r="K1231" i="6"/>
  <c r="K1230" i="6"/>
  <c r="K1229" i="6"/>
  <c r="K1228" i="6"/>
  <c r="K1227" i="6"/>
  <c r="K1226" i="6"/>
  <c r="K1225" i="6"/>
  <c r="K1224" i="6"/>
  <c r="K1223" i="6"/>
  <c r="K1222" i="6"/>
  <c r="K1221" i="6"/>
  <c r="K1220" i="6"/>
  <c r="K1219" i="6"/>
  <c r="K1218" i="6"/>
  <c r="K1217" i="6"/>
  <c r="K1216" i="6"/>
  <c r="K1215" i="6"/>
  <c r="K1214" i="6"/>
  <c r="K1213" i="6"/>
  <c r="K1212" i="6"/>
  <c r="K1211" i="6"/>
  <c r="K1210" i="6"/>
  <c r="K1209" i="6"/>
  <c r="K1208" i="6"/>
  <c r="K1207" i="6"/>
  <c r="K1206" i="6"/>
  <c r="K1205" i="6"/>
  <c r="K1204" i="6"/>
  <c r="K1203" i="6"/>
  <c r="K1202" i="6"/>
  <c r="K1201" i="6"/>
  <c r="K1200" i="6"/>
  <c r="K1199" i="6"/>
  <c r="K1198" i="6"/>
  <c r="K1197" i="6"/>
  <c r="K1196" i="6"/>
  <c r="K1195" i="6"/>
  <c r="K1194" i="6"/>
  <c r="K1193" i="6"/>
  <c r="K1192" i="6"/>
  <c r="K1191" i="6"/>
  <c r="K1190" i="6"/>
  <c r="K1189" i="6"/>
  <c r="K1188" i="6"/>
  <c r="K1187" i="6"/>
  <c r="K1186" i="6"/>
  <c r="K1185" i="6"/>
  <c r="K1184" i="6"/>
  <c r="K1183" i="6"/>
  <c r="K1182" i="6"/>
  <c r="K1181" i="6"/>
  <c r="K1180" i="6"/>
  <c r="K1179" i="6"/>
  <c r="K1178" i="6"/>
  <c r="K1177" i="6"/>
  <c r="K1176" i="6"/>
  <c r="K1175" i="6"/>
  <c r="K1174" i="6"/>
  <c r="K1173" i="6"/>
  <c r="K1172" i="6"/>
  <c r="K1171" i="6"/>
  <c r="K1170" i="6"/>
  <c r="K1169" i="6"/>
  <c r="K1168" i="6"/>
  <c r="K1167" i="6"/>
  <c r="K1166" i="6"/>
  <c r="K1165" i="6"/>
  <c r="K1164" i="6"/>
  <c r="K1163" i="6"/>
  <c r="K1162" i="6"/>
  <c r="K1161" i="6"/>
  <c r="K1160" i="6"/>
  <c r="K1159" i="6"/>
  <c r="K1158" i="6"/>
  <c r="K1157" i="6"/>
  <c r="K1156" i="6"/>
  <c r="K1155" i="6"/>
  <c r="K1154" i="6"/>
  <c r="K1153" i="6"/>
  <c r="K1152" i="6"/>
  <c r="K1151" i="6"/>
  <c r="K1150" i="6"/>
  <c r="K1149" i="6"/>
  <c r="K1148" i="6"/>
  <c r="K1147" i="6"/>
  <c r="K1146" i="6"/>
  <c r="K1145" i="6"/>
  <c r="K1144" i="6"/>
  <c r="K1143" i="6"/>
  <c r="K1142" i="6"/>
  <c r="K1141" i="6"/>
  <c r="K1140" i="6"/>
  <c r="K1139" i="6"/>
  <c r="K1138" i="6"/>
  <c r="K1137" i="6"/>
  <c r="K1136" i="6"/>
  <c r="K1135" i="6"/>
  <c r="K1134" i="6"/>
  <c r="K1133" i="6"/>
  <c r="K1132" i="6"/>
  <c r="K1131" i="6"/>
  <c r="K1130" i="6"/>
  <c r="K1129" i="6"/>
  <c r="K1128" i="6"/>
  <c r="K1127" i="6"/>
  <c r="K1126" i="6"/>
  <c r="K1125" i="6"/>
  <c r="K1124" i="6"/>
  <c r="K1123" i="6"/>
  <c r="K1122" i="6"/>
  <c r="K1121" i="6"/>
  <c r="K1120" i="6"/>
  <c r="K1119" i="6"/>
  <c r="K1118" i="6"/>
  <c r="K1117" i="6"/>
  <c r="K1116" i="6"/>
  <c r="K1115" i="6"/>
  <c r="K1114" i="6"/>
  <c r="K1113" i="6"/>
  <c r="K1112" i="6"/>
  <c r="K1111" i="6"/>
  <c r="K1110" i="6"/>
  <c r="K1109" i="6"/>
  <c r="K1108" i="6"/>
  <c r="K1107" i="6"/>
  <c r="K1106" i="6"/>
  <c r="K1105" i="6"/>
  <c r="K1104" i="6"/>
  <c r="K1103" i="6"/>
  <c r="K1102" i="6"/>
  <c r="K1101" i="6"/>
  <c r="K1100" i="6"/>
  <c r="K1099" i="6"/>
  <c r="K1098" i="6"/>
  <c r="K1097" i="6"/>
  <c r="K1096" i="6"/>
  <c r="K1095" i="6"/>
  <c r="K1094" i="6"/>
  <c r="K1093" i="6"/>
  <c r="K1092" i="6"/>
  <c r="K1091" i="6"/>
  <c r="K1090" i="6"/>
  <c r="K1089" i="6"/>
  <c r="K1088" i="6"/>
  <c r="K1087" i="6"/>
  <c r="K1086" i="6"/>
  <c r="K1085" i="6"/>
  <c r="K1084" i="6"/>
  <c r="K1083" i="6"/>
  <c r="K1082" i="6"/>
  <c r="K1081" i="6"/>
  <c r="K1080" i="6"/>
  <c r="K1079" i="6"/>
  <c r="K1078" i="6"/>
  <c r="K1077" i="6"/>
  <c r="K1076" i="6"/>
  <c r="K1075" i="6"/>
  <c r="K1074" i="6"/>
  <c r="K1073" i="6"/>
  <c r="K1072" i="6"/>
  <c r="K1071" i="6"/>
  <c r="K1070" i="6"/>
  <c r="K1069" i="6"/>
  <c r="K1068" i="6"/>
  <c r="K1067" i="6"/>
  <c r="K1066" i="6"/>
  <c r="K1065" i="6"/>
  <c r="K1064" i="6"/>
  <c r="K1063" i="6"/>
  <c r="K1062" i="6"/>
  <c r="K1061" i="6"/>
  <c r="K1060" i="6"/>
  <c r="K1059" i="6"/>
  <c r="K1058" i="6"/>
  <c r="K1057" i="6"/>
  <c r="K1056" i="6"/>
  <c r="K1055" i="6"/>
  <c r="K1054" i="6"/>
  <c r="K1053" i="6"/>
  <c r="K1052" i="6"/>
  <c r="K1051" i="6"/>
  <c r="K1050" i="6"/>
  <c r="K1049" i="6"/>
  <c r="K1048" i="6"/>
  <c r="K1047" i="6"/>
  <c r="K1046" i="6"/>
  <c r="K1045" i="6"/>
  <c r="K1044" i="6"/>
  <c r="K1043" i="6"/>
  <c r="K1042" i="6"/>
  <c r="K1041" i="6"/>
  <c r="K1040" i="6"/>
  <c r="K1039" i="6"/>
  <c r="K1038" i="6"/>
  <c r="K1037" i="6"/>
  <c r="K1036" i="6"/>
  <c r="K1035" i="6"/>
  <c r="K1034" i="6"/>
  <c r="K1033" i="6"/>
  <c r="K1032" i="6"/>
  <c r="K1031" i="6"/>
  <c r="K1030" i="6"/>
  <c r="K1029" i="6"/>
  <c r="K1028" i="6"/>
  <c r="K1027" i="6"/>
  <c r="K1026" i="6"/>
  <c r="K1025" i="6"/>
  <c r="K1024" i="6"/>
  <c r="K1023" i="6"/>
  <c r="K1022" i="6"/>
  <c r="K1021" i="6"/>
  <c r="K1020" i="6"/>
  <c r="K1019" i="6"/>
  <c r="K1018" i="6"/>
  <c r="K1017" i="6"/>
  <c r="K1016" i="6"/>
  <c r="K1015" i="6"/>
  <c r="K1014" i="6"/>
  <c r="K1013" i="6"/>
  <c r="K1012" i="6"/>
  <c r="K1011" i="6"/>
  <c r="K1010" i="6"/>
  <c r="K1009" i="6"/>
  <c r="K1008" i="6"/>
  <c r="K1007" i="6"/>
  <c r="K1006" i="6"/>
  <c r="K1005" i="6"/>
  <c r="K1004" i="6"/>
  <c r="K1003" i="6"/>
  <c r="K1002" i="6"/>
  <c r="K1001" i="6"/>
  <c r="K1000" i="6"/>
  <c r="K999" i="6"/>
  <c r="K998" i="6"/>
  <c r="K997" i="6"/>
  <c r="K996" i="6"/>
  <c r="K995" i="6"/>
  <c r="K994" i="6"/>
  <c r="K993" i="6"/>
  <c r="K992" i="6"/>
  <c r="K991" i="6"/>
  <c r="K990" i="6"/>
  <c r="K989" i="6"/>
  <c r="K988" i="6"/>
  <c r="K987" i="6"/>
  <c r="K986" i="6"/>
  <c r="K985" i="6"/>
  <c r="K984" i="6"/>
  <c r="K983" i="6"/>
  <c r="K982" i="6"/>
  <c r="K981" i="6"/>
  <c r="K980" i="6"/>
  <c r="K979" i="6"/>
  <c r="K978" i="6"/>
  <c r="K977" i="6"/>
  <c r="K976" i="6"/>
  <c r="K975" i="6"/>
  <c r="K974" i="6"/>
  <c r="K973" i="6"/>
  <c r="K972" i="6"/>
  <c r="K971" i="6"/>
  <c r="K970" i="6"/>
  <c r="K969" i="6"/>
  <c r="K968" i="6"/>
  <c r="K967" i="6"/>
  <c r="K966" i="6"/>
  <c r="K965" i="6"/>
  <c r="K964" i="6"/>
  <c r="K963" i="6"/>
  <c r="K962" i="6"/>
  <c r="K961" i="6"/>
  <c r="K960" i="6"/>
  <c r="K959" i="6"/>
  <c r="K958" i="6"/>
  <c r="K957" i="6"/>
  <c r="K956" i="6"/>
  <c r="K955" i="6"/>
  <c r="K954" i="6"/>
  <c r="K953" i="6"/>
  <c r="K952" i="6"/>
  <c r="K951" i="6"/>
  <c r="K950" i="6"/>
  <c r="K949" i="6"/>
  <c r="K948" i="6"/>
  <c r="K947" i="6"/>
  <c r="K946" i="6"/>
  <c r="K945" i="6"/>
  <c r="K944" i="6"/>
  <c r="K943" i="6"/>
  <c r="K942" i="6"/>
  <c r="K941" i="6"/>
  <c r="K940" i="6"/>
  <c r="K939" i="6"/>
  <c r="K938" i="6"/>
  <c r="K937" i="6"/>
  <c r="K936" i="6"/>
  <c r="K935" i="6"/>
  <c r="K934" i="6"/>
  <c r="K933" i="6"/>
  <c r="K932" i="6"/>
  <c r="K931" i="6"/>
  <c r="K930" i="6"/>
  <c r="K929" i="6"/>
  <c r="K928" i="6"/>
  <c r="K927" i="6"/>
  <c r="K926" i="6"/>
  <c r="K925" i="6"/>
  <c r="K924" i="6"/>
  <c r="K923" i="6"/>
  <c r="K922" i="6"/>
  <c r="K921" i="6"/>
  <c r="K920" i="6"/>
  <c r="K919" i="6"/>
  <c r="K918" i="6"/>
  <c r="K917" i="6"/>
  <c r="K916" i="6"/>
  <c r="K915" i="6"/>
  <c r="K914" i="6"/>
  <c r="K913" i="6"/>
  <c r="K912" i="6"/>
  <c r="K911" i="6"/>
  <c r="K910" i="6"/>
  <c r="K909" i="6"/>
  <c r="K908" i="6"/>
  <c r="K907" i="6"/>
  <c r="K906" i="6"/>
  <c r="K905" i="6"/>
  <c r="K904" i="6"/>
  <c r="K903" i="6"/>
  <c r="K902" i="6"/>
  <c r="K901" i="6"/>
  <c r="K900" i="6"/>
  <c r="K899" i="6"/>
  <c r="K898" i="6"/>
  <c r="K897" i="6"/>
  <c r="K896" i="6"/>
  <c r="K895" i="6"/>
  <c r="K894" i="6"/>
  <c r="K893" i="6"/>
  <c r="K892" i="6"/>
  <c r="K891" i="6"/>
  <c r="K890" i="6"/>
  <c r="K889" i="6"/>
  <c r="K888" i="6"/>
  <c r="K887" i="6"/>
  <c r="K886" i="6"/>
  <c r="K885" i="6"/>
  <c r="K884" i="6"/>
  <c r="K883" i="6"/>
  <c r="K882" i="6"/>
  <c r="K881" i="6"/>
  <c r="K880" i="6"/>
  <c r="K879" i="6"/>
  <c r="K878" i="6"/>
  <c r="K877" i="6"/>
  <c r="K876" i="6"/>
  <c r="K875" i="6"/>
  <c r="K874" i="6"/>
  <c r="K873" i="6"/>
  <c r="K872" i="6"/>
  <c r="K871" i="6"/>
  <c r="K870" i="6"/>
  <c r="K869" i="6"/>
  <c r="K868" i="6"/>
  <c r="K867" i="6"/>
  <c r="K866" i="6"/>
  <c r="K865" i="6"/>
  <c r="K864" i="6"/>
  <c r="K863" i="6"/>
  <c r="K862" i="6"/>
  <c r="K861" i="6"/>
  <c r="K860" i="6"/>
  <c r="K859" i="6"/>
  <c r="K858" i="6"/>
  <c r="K857" i="6"/>
  <c r="K856" i="6"/>
  <c r="K855" i="6"/>
  <c r="K854" i="6"/>
  <c r="K853" i="6"/>
  <c r="K852" i="6"/>
  <c r="K851" i="6"/>
  <c r="K850" i="6"/>
  <c r="K849" i="6"/>
  <c r="K848" i="6"/>
  <c r="K847" i="6"/>
  <c r="K846" i="6"/>
  <c r="K845" i="6"/>
  <c r="K844" i="6"/>
  <c r="K843" i="6"/>
  <c r="K842" i="6"/>
  <c r="K841" i="6"/>
  <c r="K840" i="6"/>
  <c r="K839" i="6"/>
  <c r="K838" i="6"/>
  <c r="K837" i="6"/>
  <c r="K836" i="6"/>
  <c r="K835" i="6"/>
  <c r="K834" i="6"/>
  <c r="K833" i="6"/>
  <c r="K832" i="6"/>
  <c r="K831" i="6"/>
  <c r="K830" i="6"/>
  <c r="K829" i="6"/>
  <c r="K828" i="6"/>
  <c r="K827" i="6"/>
  <c r="K826" i="6"/>
  <c r="K825" i="6"/>
  <c r="K824" i="6"/>
  <c r="K823" i="6"/>
  <c r="K822" i="6"/>
  <c r="K821" i="6"/>
  <c r="K820" i="6"/>
  <c r="K819" i="6"/>
  <c r="K818" i="6"/>
  <c r="K817" i="6"/>
  <c r="K816" i="6"/>
  <c r="K815" i="6"/>
  <c r="K814" i="6"/>
  <c r="K813" i="6"/>
  <c r="K812" i="6"/>
  <c r="K811" i="6"/>
  <c r="K810" i="6"/>
  <c r="K809" i="6"/>
  <c r="K808" i="6"/>
  <c r="K807" i="6"/>
  <c r="K806" i="6"/>
  <c r="K805" i="6"/>
  <c r="K804" i="6"/>
  <c r="K803" i="6"/>
  <c r="K802" i="6"/>
  <c r="K801" i="6"/>
  <c r="K800" i="6"/>
  <c r="K799" i="6"/>
  <c r="K798" i="6"/>
  <c r="K797" i="6"/>
  <c r="K796" i="6"/>
  <c r="K795" i="6"/>
  <c r="K794" i="6"/>
  <c r="K793" i="6"/>
  <c r="K792" i="6"/>
  <c r="K791" i="6"/>
  <c r="K790" i="6"/>
  <c r="K789" i="6"/>
  <c r="K788" i="6"/>
  <c r="K787" i="6"/>
  <c r="K786" i="6"/>
  <c r="K785" i="6"/>
  <c r="K784" i="6"/>
  <c r="K783" i="6"/>
  <c r="K782" i="6"/>
  <c r="K781" i="6"/>
  <c r="K780" i="6"/>
  <c r="K779" i="6"/>
  <c r="K778" i="6"/>
  <c r="K777" i="6"/>
  <c r="K776" i="6"/>
  <c r="K775" i="6"/>
  <c r="K774" i="6"/>
  <c r="K773" i="6"/>
  <c r="K772" i="6"/>
  <c r="K771" i="6"/>
  <c r="K770" i="6"/>
  <c r="K769" i="6"/>
  <c r="K768" i="6"/>
  <c r="K767" i="6"/>
  <c r="K766" i="6"/>
  <c r="K765" i="6"/>
  <c r="K764" i="6"/>
  <c r="K763" i="6"/>
  <c r="K762" i="6"/>
  <c r="K761" i="6"/>
  <c r="K760" i="6"/>
  <c r="K759" i="6"/>
  <c r="K758" i="6"/>
  <c r="K757" i="6"/>
  <c r="K756" i="6"/>
  <c r="K755" i="6"/>
  <c r="K754" i="6"/>
  <c r="K753" i="6"/>
  <c r="K752" i="6"/>
  <c r="K751" i="6"/>
  <c r="K750" i="6"/>
  <c r="K749" i="6"/>
  <c r="K748" i="6"/>
  <c r="K747" i="6"/>
  <c r="K746" i="6"/>
  <c r="K745" i="6"/>
  <c r="K744" i="6"/>
  <c r="K743" i="6"/>
  <c r="K742" i="6"/>
  <c r="K741" i="6"/>
  <c r="K740" i="6"/>
  <c r="K739" i="6"/>
  <c r="K738" i="6"/>
  <c r="K737" i="6"/>
  <c r="K736" i="6"/>
  <c r="K735" i="6"/>
  <c r="K734" i="6"/>
  <c r="K733" i="6"/>
  <c r="K732" i="6"/>
  <c r="K731" i="6"/>
  <c r="K730" i="6"/>
  <c r="K729" i="6"/>
  <c r="K728" i="6"/>
  <c r="K727" i="6"/>
  <c r="K726" i="6"/>
  <c r="K725" i="6"/>
  <c r="K724" i="6"/>
  <c r="K723" i="6"/>
  <c r="K722" i="6"/>
  <c r="K721" i="6"/>
  <c r="K720" i="6"/>
  <c r="K719" i="6"/>
  <c r="K718" i="6"/>
  <c r="K717" i="6"/>
  <c r="K716" i="6"/>
  <c r="K715" i="6"/>
  <c r="K714" i="6"/>
  <c r="K713" i="6"/>
  <c r="K712" i="6"/>
  <c r="K711" i="6"/>
  <c r="K710" i="6"/>
  <c r="K709" i="6"/>
  <c r="K708" i="6"/>
  <c r="K707" i="6"/>
  <c r="K706" i="6"/>
  <c r="K705" i="6"/>
  <c r="K704" i="6"/>
  <c r="K703" i="6"/>
  <c r="K702" i="6"/>
  <c r="K701" i="6"/>
  <c r="K700" i="6"/>
  <c r="K699" i="6"/>
  <c r="K698" i="6"/>
  <c r="K697" i="6"/>
  <c r="K696" i="6"/>
  <c r="K695" i="6"/>
  <c r="K694" i="6"/>
  <c r="K693" i="6"/>
  <c r="K692" i="6"/>
  <c r="K691" i="6"/>
  <c r="K690" i="6"/>
  <c r="K689" i="6"/>
  <c r="K688" i="6"/>
  <c r="K687" i="6"/>
  <c r="K686" i="6"/>
  <c r="K685" i="6"/>
  <c r="K684" i="6"/>
  <c r="K683" i="6"/>
  <c r="K682" i="6"/>
  <c r="K681" i="6"/>
  <c r="K680" i="6"/>
  <c r="K679" i="6"/>
  <c r="K678" i="6"/>
  <c r="K677" i="6"/>
  <c r="K676" i="6"/>
  <c r="K675" i="6"/>
  <c r="K674" i="6"/>
  <c r="K673" i="6"/>
  <c r="K672" i="6"/>
  <c r="K671" i="6"/>
  <c r="K670" i="6"/>
  <c r="K669" i="6"/>
  <c r="K668" i="6"/>
  <c r="K667" i="6"/>
  <c r="K666" i="6"/>
  <c r="K665" i="6"/>
  <c r="K664" i="6"/>
  <c r="K663" i="6"/>
  <c r="K662" i="6"/>
  <c r="K661" i="6"/>
  <c r="K660" i="6"/>
  <c r="K659" i="6"/>
  <c r="K658" i="6"/>
  <c r="K657" i="6"/>
  <c r="K656" i="6"/>
  <c r="K655" i="6"/>
  <c r="K654" i="6"/>
  <c r="K653" i="6"/>
  <c r="K652" i="6"/>
  <c r="K651" i="6"/>
  <c r="K650" i="6"/>
  <c r="K649" i="6"/>
  <c r="K648" i="6"/>
  <c r="K647" i="6"/>
  <c r="K646" i="6"/>
  <c r="K645" i="6"/>
  <c r="K644" i="6"/>
  <c r="K643" i="6"/>
  <c r="K642" i="6"/>
  <c r="K641" i="6"/>
  <c r="K640" i="6"/>
  <c r="K639" i="6"/>
  <c r="K638" i="6"/>
  <c r="K637" i="6"/>
  <c r="K636" i="6"/>
  <c r="K635" i="6"/>
  <c r="K634" i="6"/>
  <c r="K633" i="6"/>
  <c r="K632" i="6"/>
  <c r="K631" i="6"/>
  <c r="K630" i="6"/>
  <c r="K629" i="6"/>
  <c r="K628" i="6"/>
  <c r="K627" i="6"/>
  <c r="K626" i="6"/>
  <c r="K625" i="6"/>
  <c r="K624" i="6"/>
  <c r="K623" i="6"/>
  <c r="K622" i="6"/>
  <c r="K621" i="6"/>
  <c r="K620" i="6"/>
  <c r="K619" i="6"/>
  <c r="K618" i="6"/>
  <c r="K617" i="6"/>
  <c r="K616" i="6"/>
  <c r="K615" i="6"/>
  <c r="K614" i="6"/>
  <c r="K613" i="6"/>
  <c r="K612" i="6"/>
  <c r="K611" i="6"/>
  <c r="K610" i="6"/>
  <c r="K609" i="6"/>
  <c r="K608" i="6"/>
  <c r="K607" i="6"/>
  <c r="K606" i="6"/>
  <c r="K605" i="6"/>
  <c r="K604" i="6"/>
  <c r="K603" i="6"/>
  <c r="K602" i="6"/>
  <c r="K601" i="6"/>
  <c r="K600" i="6"/>
  <c r="K599" i="6"/>
  <c r="K598" i="6"/>
  <c r="K597" i="6"/>
  <c r="K596" i="6"/>
  <c r="K595" i="6"/>
  <c r="K594" i="6"/>
  <c r="K593" i="6"/>
  <c r="K592" i="6"/>
  <c r="K591" i="6"/>
  <c r="K590" i="6"/>
  <c r="K589" i="6"/>
  <c r="K588" i="6"/>
  <c r="K587" i="6"/>
  <c r="K586" i="6"/>
  <c r="K585" i="6"/>
  <c r="K584" i="6"/>
  <c r="K583" i="6"/>
  <c r="K582" i="6"/>
  <c r="K581" i="6"/>
  <c r="K580" i="6"/>
  <c r="K579" i="6"/>
  <c r="K578" i="6"/>
  <c r="K577" i="6"/>
  <c r="K576" i="6"/>
  <c r="K575" i="6"/>
  <c r="K574" i="6"/>
  <c r="K573" i="6"/>
  <c r="K572" i="6"/>
  <c r="K571" i="6"/>
  <c r="K570" i="6"/>
  <c r="K569" i="6"/>
  <c r="K568" i="6"/>
  <c r="K567" i="6"/>
  <c r="K566" i="6"/>
  <c r="K565" i="6"/>
  <c r="K564" i="6"/>
  <c r="K563" i="6"/>
  <c r="K562" i="6"/>
  <c r="K561" i="6"/>
  <c r="K560" i="6"/>
  <c r="K559" i="6"/>
  <c r="K558" i="6"/>
  <c r="K557" i="6"/>
  <c r="K556" i="6"/>
  <c r="K555" i="6"/>
  <c r="K554" i="6"/>
  <c r="K553" i="6"/>
  <c r="K552" i="6"/>
  <c r="K551" i="6"/>
  <c r="K550" i="6"/>
  <c r="K549" i="6"/>
  <c r="K548" i="6"/>
  <c r="K547" i="6"/>
  <c r="K546" i="6"/>
  <c r="K545" i="6"/>
  <c r="K544" i="6"/>
  <c r="K543" i="6"/>
  <c r="K542" i="6"/>
  <c r="K541" i="6"/>
  <c r="K540" i="6"/>
  <c r="K539" i="6"/>
  <c r="K538" i="6"/>
  <c r="K537" i="6"/>
  <c r="K536" i="6"/>
  <c r="K535" i="6"/>
  <c r="K534" i="6"/>
  <c r="K533" i="6"/>
  <c r="K532" i="6"/>
  <c r="K531" i="6"/>
  <c r="K530" i="6"/>
  <c r="K529" i="6"/>
  <c r="K528" i="6"/>
  <c r="K527" i="6"/>
  <c r="K526" i="6"/>
  <c r="K525" i="6"/>
  <c r="K524" i="6"/>
  <c r="K523" i="6"/>
  <c r="K522" i="6"/>
  <c r="K521" i="6"/>
  <c r="K520" i="6"/>
  <c r="K519" i="6"/>
  <c r="K518" i="6"/>
  <c r="K517" i="6"/>
  <c r="K516" i="6"/>
  <c r="K515" i="6"/>
  <c r="K514" i="6"/>
  <c r="K513" i="6"/>
  <c r="K512" i="6"/>
  <c r="K511" i="6"/>
  <c r="K510" i="6"/>
  <c r="K509" i="6"/>
  <c r="K508" i="6"/>
  <c r="K507" i="6"/>
  <c r="K506" i="6"/>
  <c r="K505" i="6"/>
  <c r="K504" i="6"/>
  <c r="K503" i="6"/>
  <c r="K502" i="6"/>
  <c r="K501" i="6"/>
  <c r="K500" i="6"/>
  <c r="K499" i="6"/>
  <c r="K498" i="6"/>
  <c r="K497" i="6"/>
  <c r="K496" i="6"/>
  <c r="K495" i="6"/>
  <c r="K494" i="6"/>
  <c r="K493" i="6"/>
  <c r="K492" i="6"/>
  <c r="K491" i="6"/>
  <c r="K490" i="6"/>
  <c r="K489" i="6"/>
  <c r="K488" i="6"/>
  <c r="K487" i="6"/>
  <c r="K486" i="6"/>
  <c r="K485" i="6"/>
  <c r="K484" i="6"/>
  <c r="K483" i="6"/>
  <c r="K482" i="6"/>
  <c r="K481" i="6"/>
  <c r="K480" i="6"/>
  <c r="K479" i="6"/>
  <c r="K478" i="6"/>
  <c r="K477" i="6"/>
  <c r="K476" i="6"/>
  <c r="K475" i="6"/>
  <c r="K474" i="6"/>
  <c r="K473" i="6"/>
  <c r="K472" i="6"/>
  <c r="K471" i="6"/>
  <c r="K470" i="6"/>
  <c r="K469" i="6"/>
  <c r="K468" i="6"/>
  <c r="K467" i="6"/>
  <c r="K466" i="6"/>
  <c r="K465" i="6"/>
  <c r="K464" i="6"/>
  <c r="K463" i="6"/>
  <c r="K462" i="6"/>
  <c r="K461" i="6"/>
  <c r="K460" i="6"/>
  <c r="K459" i="6"/>
  <c r="K458" i="6"/>
  <c r="K457" i="6"/>
  <c r="K456" i="6"/>
  <c r="K455" i="6"/>
  <c r="K454" i="6"/>
  <c r="K453" i="6"/>
  <c r="K452" i="6"/>
  <c r="K451" i="6"/>
  <c r="K450" i="6"/>
  <c r="K449" i="6"/>
  <c r="K448" i="6"/>
  <c r="K447" i="6"/>
  <c r="K446" i="6"/>
  <c r="K445" i="6"/>
  <c r="K444" i="6"/>
  <c r="K443" i="6"/>
  <c r="K442" i="6"/>
  <c r="K441" i="6"/>
  <c r="K440" i="6"/>
  <c r="K439" i="6"/>
  <c r="K438" i="6"/>
  <c r="K437" i="6"/>
  <c r="K436" i="6"/>
  <c r="K435" i="6"/>
  <c r="K434" i="6"/>
  <c r="K433" i="6"/>
  <c r="K432" i="6"/>
  <c r="K431" i="6"/>
  <c r="K430" i="6"/>
  <c r="K429" i="6"/>
  <c r="K428" i="6"/>
  <c r="K427" i="6"/>
  <c r="K426" i="6"/>
  <c r="K425" i="6"/>
  <c r="K424" i="6"/>
  <c r="K423" i="6"/>
  <c r="K422" i="6"/>
  <c r="K421" i="6"/>
  <c r="K420" i="6"/>
  <c r="K419" i="6"/>
  <c r="K418" i="6"/>
  <c r="K417" i="6"/>
  <c r="K416" i="6"/>
  <c r="K415" i="6"/>
  <c r="K414" i="6"/>
  <c r="K413" i="6"/>
  <c r="K412" i="6"/>
  <c r="K411" i="6"/>
  <c r="K410" i="6"/>
  <c r="K409" i="6"/>
  <c r="K408" i="6"/>
  <c r="K407" i="6"/>
  <c r="K406" i="6"/>
  <c r="K405" i="6"/>
  <c r="K404" i="6"/>
  <c r="K403" i="6"/>
  <c r="K402" i="6"/>
  <c r="K401" i="6"/>
  <c r="K400" i="6"/>
  <c r="K399" i="6"/>
  <c r="K398" i="6"/>
  <c r="K397" i="6"/>
  <c r="K396" i="6"/>
  <c r="K395" i="6"/>
  <c r="K394" i="6"/>
  <c r="K393" i="6"/>
  <c r="K392" i="6"/>
  <c r="K391" i="6"/>
  <c r="K390" i="6"/>
  <c r="K389" i="6"/>
  <c r="K388" i="6"/>
  <c r="K387" i="6"/>
  <c r="K386" i="6"/>
  <c r="K385" i="6"/>
  <c r="K384" i="6"/>
  <c r="K383" i="6"/>
  <c r="K382" i="6"/>
  <c r="K381" i="6"/>
  <c r="K380" i="6"/>
  <c r="K379" i="6"/>
  <c r="K378" i="6"/>
  <c r="K377" i="6"/>
  <c r="K376" i="6"/>
  <c r="K375" i="6"/>
  <c r="K374" i="6"/>
  <c r="K373" i="6"/>
  <c r="K372" i="6"/>
  <c r="K371" i="6"/>
  <c r="K370" i="6"/>
  <c r="K369" i="6"/>
  <c r="K368" i="6"/>
  <c r="K367" i="6"/>
  <c r="K366" i="6"/>
  <c r="K365" i="6"/>
  <c r="K364" i="6"/>
  <c r="K363" i="6"/>
  <c r="K362" i="6"/>
  <c r="K361" i="6"/>
  <c r="K360" i="6"/>
  <c r="K359" i="6"/>
  <c r="K358" i="6"/>
  <c r="K357" i="6"/>
  <c r="K356" i="6"/>
  <c r="K355" i="6"/>
  <c r="K354" i="6"/>
  <c r="K353" i="6"/>
  <c r="K352" i="6"/>
  <c r="K351" i="6"/>
  <c r="K350" i="6"/>
  <c r="K349" i="6"/>
  <c r="K348" i="6"/>
  <c r="K347" i="6"/>
  <c r="K346" i="6"/>
  <c r="K345" i="6"/>
  <c r="K344" i="6"/>
  <c r="K343" i="6"/>
  <c r="K342" i="6"/>
  <c r="K341" i="6"/>
  <c r="K340" i="6"/>
  <c r="K339" i="6"/>
  <c r="K338" i="6"/>
  <c r="K337" i="6"/>
  <c r="K336" i="6"/>
  <c r="K335" i="6"/>
  <c r="K334" i="6"/>
  <c r="K333" i="6"/>
  <c r="K332" i="6"/>
  <c r="K331" i="6"/>
  <c r="K330" i="6"/>
  <c r="K329" i="6"/>
  <c r="K328" i="6"/>
  <c r="K327" i="6"/>
  <c r="K326" i="6"/>
  <c r="K325" i="6"/>
  <c r="K324" i="6"/>
  <c r="K323" i="6"/>
  <c r="K322" i="6"/>
  <c r="K321" i="6"/>
  <c r="K320" i="6"/>
  <c r="K319" i="6"/>
  <c r="K318" i="6"/>
  <c r="K317" i="6"/>
  <c r="K316" i="6"/>
  <c r="K315" i="6"/>
  <c r="K314" i="6"/>
  <c r="K313" i="6"/>
  <c r="K312" i="6"/>
  <c r="K311" i="6"/>
  <c r="K310" i="6"/>
  <c r="K309" i="6"/>
  <c r="K308" i="6"/>
  <c r="K307" i="6"/>
  <c r="K306" i="6"/>
  <c r="K305" i="6"/>
  <c r="K304" i="6"/>
  <c r="K303" i="6"/>
  <c r="K302" i="6"/>
  <c r="K301" i="6"/>
  <c r="K300" i="6"/>
  <c r="K299" i="6"/>
  <c r="K298" i="6"/>
  <c r="K297" i="6"/>
  <c r="K296" i="6"/>
  <c r="K295" i="6"/>
  <c r="K294" i="6"/>
  <c r="K293" i="6"/>
  <c r="K292" i="6"/>
  <c r="K291" i="6"/>
  <c r="K290" i="6"/>
  <c r="K289" i="6"/>
  <c r="K288" i="6"/>
  <c r="K287" i="6"/>
  <c r="K286" i="6"/>
  <c r="K285" i="6"/>
  <c r="K284" i="6"/>
  <c r="K283" i="6"/>
  <c r="K282" i="6"/>
  <c r="K281" i="6"/>
  <c r="K280" i="6"/>
  <c r="K279" i="6"/>
  <c r="K278" i="6"/>
  <c r="K277" i="6"/>
  <c r="K276" i="6"/>
  <c r="K275" i="6"/>
  <c r="K274" i="6"/>
  <c r="K273" i="6"/>
  <c r="K272" i="6"/>
  <c r="K271" i="6"/>
  <c r="K270" i="6"/>
  <c r="K269" i="6"/>
  <c r="K268" i="6"/>
  <c r="K267" i="6"/>
  <c r="K266" i="6"/>
  <c r="K265" i="6"/>
  <c r="K264" i="6"/>
  <c r="K263" i="6"/>
  <c r="K262" i="6"/>
  <c r="K261" i="6"/>
  <c r="K260" i="6"/>
  <c r="K259" i="6"/>
  <c r="K258" i="6"/>
  <c r="K257" i="6"/>
  <c r="K256" i="6"/>
  <c r="K255" i="6"/>
  <c r="K254" i="6"/>
  <c r="K253" i="6"/>
  <c r="K252" i="6"/>
  <c r="K251" i="6"/>
  <c r="K250" i="6"/>
  <c r="K249" i="6"/>
  <c r="K248" i="6"/>
  <c r="K247" i="6"/>
  <c r="K246" i="6"/>
  <c r="K245" i="6"/>
  <c r="K244" i="6"/>
  <c r="K243" i="6"/>
  <c r="K242" i="6"/>
  <c r="K241" i="6"/>
  <c r="K240" i="6"/>
  <c r="K239" i="6"/>
  <c r="K238" i="6"/>
  <c r="K237" i="6"/>
  <c r="K236" i="6"/>
  <c r="K235" i="6"/>
  <c r="K234" i="6"/>
  <c r="K233" i="6"/>
  <c r="K232" i="6"/>
  <c r="K231" i="6"/>
  <c r="K230" i="6"/>
  <c r="K229" i="6"/>
  <c r="K228" i="6"/>
  <c r="K227" i="6"/>
  <c r="K226" i="6"/>
  <c r="K225" i="6"/>
  <c r="K224" i="6"/>
  <c r="K223" i="6"/>
  <c r="K222" i="6"/>
  <c r="K221" i="6"/>
  <c r="K220" i="6"/>
  <c r="K219" i="6"/>
  <c r="K218" i="6"/>
  <c r="K217" i="6"/>
  <c r="K216" i="6"/>
  <c r="K215" i="6"/>
  <c r="K214" i="6"/>
  <c r="K213" i="6"/>
  <c r="K212" i="6"/>
  <c r="K211" i="6"/>
  <c r="K210" i="6"/>
  <c r="K209" i="6"/>
  <c r="K208" i="6"/>
  <c r="K207" i="6"/>
  <c r="K206" i="6"/>
  <c r="K205" i="6"/>
  <c r="K204" i="6"/>
  <c r="K203" i="6"/>
  <c r="K202" i="6"/>
  <c r="K201" i="6"/>
  <c r="K200" i="6"/>
  <c r="K199" i="6"/>
  <c r="K198" i="6"/>
  <c r="K197" i="6"/>
  <c r="K196" i="6"/>
  <c r="K195" i="6"/>
  <c r="K194" i="6"/>
  <c r="K193" i="6"/>
  <c r="K192" i="6"/>
  <c r="K191" i="6"/>
  <c r="K190" i="6"/>
  <c r="K189" i="6"/>
  <c r="K188" i="6"/>
  <c r="K187" i="6"/>
  <c r="K186" i="6"/>
  <c r="K185" i="6"/>
  <c r="K184" i="6"/>
  <c r="K183" i="6"/>
  <c r="K182" i="6"/>
  <c r="K181" i="6"/>
  <c r="K180" i="6"/>
  <c r="K179" i="6"/>
  <c r="K178" i="6"/>
  <c r="K177" i="6"/>
  <c r="K176" i="6"/>
  <c r="K175" i="6"/>
  <c r="K174" i="6"/>
  <c r="K173" i="6"/>
  <c r="K172" i="6"/>
  <c r="K171" i="6"/>
  <c r="K170" i="6"/>
  <c r="K169" i="6"/>
  <c r="K168" i="6"/>
  <c r="K167" i="6"/>
  <c r="K166" i="6"/>
  <c r="K165" i="6"/>
  <c r="K164" i="6"/>
  <c r="K163" i="6"/>
  <c r="K162" i="6"/>
  <c r="K161" i="6"/>
  <c r="K160" i="6"/>
  <c r="K159" i="6"/>
  <c r="K158" i="6"/>
  <c r="K157" i="6"/>
  <c r="K156" i="6"/>
  <c r="K155" i="6"/>
  <c r="K154" i="6"/>
  <c r="K153" i="6"/>
  <c r="K152" i="6"/>
  <c r="K151" i="6"/>
  <c r="K150" i="6"/>
  <c r="K149" i="6"/>
  <c r="K148" i="6"/>
  <c r="K147" i="6"/>
  <c r="K146" i="6"/>
  <c r="K145" i="6"/>
  <c r="K144" i="6"/>
  <c r="K143" i="6"/>
  <c r="K142" i="6"/>
  <c r="K141" i="6"/>
  <c r="K140" i="6"/>
  <c r="K139" i="6"/>
  <c r="K138" i="6"/>
  <c r="K137" i="6"/>
  <c r="K136" i="6"/>
  <c r="K135" i="6"/>
  <c r="K134" i="6"/>
  <c r="K133" i="6"/>
  <c r="K132" i="6"/>
  <c r="K131" i="6"/>
  <c r="K130" i="6"/>
  <c r="K129" i="6"/>
  <c r="K128" i="6"/>
  <c r="K127" i="6"/>
  <c r="K126" i="6"/>
  <c r="K125" i="6"/>
  <c r="K124" i="6"/>
  <c r="K123" i="6"/>
  <c r="K122" i="6"/>
  <c r="K121" i="6"/>
  <c r="K120" i="6"/>
  <c r="K119" i="6"/>
  <c r="K118" i="6"/>
  <c r="K117" i="6"/>
  <c r="K116" i="6"/>
  <c r="K115" i="6"/>
  <c r="K114" i="6"/>
  <c r="K113" i="6"/>
  <c r="K112" i="6"/>
  <c r="K111" i="6"/>
  <c r="K110" i="6"/>
  <c r="K109" i="6"/>
  <c r="K108" i="6"/>
  <c r="K107" i="6"/>
  <c r="K106" i="6"/>
  <c r="K105" i="6"/>
  <c r="K104" i="6"/>
  <c r="K103" i="6"/>
  <c r="K102" i="6"/>
  <c r="K101" i="6"/>
  <c r="K100" i="6"/>
  <c r="K99" i="6"/>
  <c r="K98" i="6"/>
  <c r="K97" i="6"/>
  <c r="K96" i="6"/>
  <c r="K95" i="6"/>
  <c r="K94" i="6"/>
  <c r="K93" i="6"/>
  <c r="K92" i="6"/>
  <c r="K91" i="6"/>
  <c r="K90" i="6"/>
  <c r="K89" i="6"/>
  <c r="K88" i="6"/>
  <c r="K87" i="6"/>
  <c r="K86" i="6"/>
  <c r="K85" i="6"/>
  <c r="K84" i="6"/>
  <c r="K83" i="6"/>
  <c r="K82" i="6"/>
  <c r="K81" i="6"/>
  <c r="K80" i="6"/>
  <c r="K79" i="6"/>
  <c r="K78" i="6"/>
  <c r="K77" i="6"/>
  <c r="K76" i="6"/>
  <c r="K75" i="6"/>
  <c r="K74" i="6"/>
  <c r="K73" i="6"/>
  <c r="K72" i="6"/>
  <c r="K71" i="6"/>
  <c r="K70" i="6"/>
  <c r="K69" i="6"/>
  <c r="K68" i="6"/>
  <c r="K67" i="6"/>
  <c r="K66" i="6"/>
  <c r="K65" i="6"/>
  <c r="K64" i="6"/>
  <c r="K63" i="6"/>
  <c r="K62" i="6"/>
  <c r="K61" i="6"/>
  <c r="K60" i="6"/>
  <c r="K59" i="6"/>
  <c r="K58" i="6"/>
  <c r="K57" i="6"/>
  <c r="K56" i="6"/>
  <c r="K55"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BC15" i="1" l="1"/>
  <c r="BE15" i="1" s="1"/>
  <c r="BG15" i="1" s="1"/>
  <c r="BC24" i="1"/>
  <c r="BE24" i="1" s="1"/>
  <c r="BD26" i="1"/>
  <c r="BF26" i="1" s="1"/>
  <c r="BD24" i="1"/>
  <c r="BF24" i="1" s="1"/>
  <c r="BG24" i="1" s="1"/>
  <c r="AP17" i="1"/>
  <c r="AP15" i="1"/>
  <c r="BC26" i="1"/>
  <c r="BE26" i="1" s="1"/>
  <c r="K1661" i="4"/>
  <c r="K1660" i="4"/>
  <c r="K1659" i="4"/>
  <c r="K1658" i="4"/>
  <c r="K1657" i="4"/>
  <c r="K1656" i="4"/>
  <c r="K1655" i="4"/>
  <c r="K1654" i="4"/>
  <c r="K1653" i="4"/>
  <c r="K1652" i="4"/>
  <c r="K1651" i="4"/>
  <c r="K1650" i="4"/>
  <c r="K1649" i="4"/>
  <c r="K1648" i="4"/>
  <c r="K1647" i="4"/>
  <c r="K1646" i="4"/>
  <c r="K1645" i="4"/>
  <c r="K1644" i="4"/>
  <c r="K1643" i="4"/>
  <c r="K1642" i="4"/>
  <c r="K1641" i="4"/>
  <c r="K1640" i="4"/>
  <c r="K1639" i="4"/>
  <c r="K1638" i="4"/>
  <c r="K1637" i="4"/>
  <c r="K1636" i="4"/>
  <c r="K1635" i="4"/>
  <c r="K1634" i="4"/>
  <c r="K1633" i="4"/>
  <c r="K1632" i="4"/>
  <c r="K1631" i="4"/>
  <c r="K1630" i="4"/>
  <c r="K1629" i="4"/>
  <c r="K1628" i="4"/>
  <c r="K1627" i="4"/>
  <c r="K1626" i="4"/>
  <c r="K1625" i="4"/>
  <c r="K1624" i="4"/>
  <c r="K1623" i="4"/>
  <c r="K1622" i="4"/>
  <c r="K1621" i="4"/>
  <c r="K1620" i="4"/>
  <c r="K1619" i="4"/>
  <c r="K1618" i="4"/>
  <c r="K1617" i="4"/>
  <c r="K1616" i="4"/>
  <c r="K1615" i="4"/>
  <c r="K1614" i="4"/>
  <c r="K1613" i="4"/>
  <c r="K1612" i="4"/>
  <c r="K1611" i="4"/>
  <c r="K1610" i="4"/>
  <c r="K1609" i="4"/>
  <c r="K1608" i="4"/>
  <c r="K1607" i="4"/>
  <c r="K1606" i="4"/>
  <c r="K1605" i="4"/>
  <c r="K1604" i="4"/>
  <c r="K1603" i="4"/>
  <c r="K1602" i="4"/>
  <c r="K1601" i="4"/>
  <c r="K1600" i="4"/>
  <c r="K1599" i="4"/>
  <c r="K1598" i="4"/>
  <c r="K1597" i="4"/>
  <c r="K1596" i="4"/>
  <c r="K1595" i="4"/>
  <c r="K1594" i="4"/>
  <c r="K1593" i="4"/>
  <c r="K1592" i="4"/>
  <c r="K1591" i="4"/>
  <c r="K1590" i="4"/>
  <c r="K1589" i="4"/>
  <c r="K1588" i="4"/>
  <c r="K1587" i="4"/>
  <c r="K1586" i="4"/>
  <c r="K1585" i="4"/>
  <c r="K1584" i="4"/>
  <c r="K1583" i="4"/>
  <c r="K1582" i="4"/>
  <c r="K1581" i="4"/>
  <c r="K1580" i="4"/>
  <c r="K1579" i="4"/>
  <c r="K1578" i="4"/>
  <c r="K1577" i="4"/>
  <c r="K1576" i="4"/>
  <c r="K1575" i="4"/>
  <c r="K1574" i="4"/>
  <c r="K1573" i="4"/>
  <c r="K1572" i="4"/>
  <c r="K1571" i="4"/>
  <c r="K1570" i="4"/>
  <c r="K1569" i="4"/>
  <c r="K1568" i="4"/>
  <c r="K1567" i="4"/>
  <c r="K1566" i="4"/>
  <c r="K1565" i="4"/>
  <c r="K1564" i="4"/>
  <c r="K1563" i="4"/>
  <c r="K1562" i="4"/>
  <c r="K1561" i="4"/>
  <c r="K1560" i="4"/>
  <c r="K1559" i="4"/>
  <c r="K1558" i="4"/>
  <c r="K1557" i="4"/>
  <c r="K1556" i="4"/>
  <c r="K1555" i="4"/>
  <c r="K1554" i="4"/>
  <c r="K1553" i="4"/>
  <c r="K1552" i="4"/>
  <c r="K1551" i="4"/>
  <c r="K1550" i="4"/>
  <c r="K1549" i="4"/>
  <c r="K1548" i="4"/>
  <c r="K1547" i="4"/>
  <c r="K1546" i="4"/>
  <c r="K1545" i="4"/>
  <c r="K1544" i="4"/>
  <c r="K1543" i="4"/>
  <c r="K1542" i="4"/>
  <c r="K1541" i="4"/>
  <c r="K1540" i="4"/>
  <c r="K1539" i="4"/>
  <c r="K1538" i="4"/>
  <c r="K1537" i="4"/>
  <c r="K1536" i="4"/>
  <c r="K1535" i="4"/>
  <c r="K1534" i="4"/>
  <c r="K1533" i="4"/>
  <c r="K1532" i="4"/>
  <c r="K1531" i="4"/>
  <c r="K1530" i="4"/>
  <c r="K1529" i="4"/>
  <c r="K1528" i="4"/>
  <c r="K1527" i="4"/>
  <c r="K1526" i="4"/>
  <c r="K1525" i="4"/>
  <c r="K1524" i="4"/>
  <c r="K1523" i="4"/>
  <c r="K1522" i="4"/>
  <c r="K1521" i="4"/>
  <c r="K1520" i="4"/>
  <c r="K1519" i="4"/>
  <c r="K1518" i="4"/>
  <c r="K1517" i="4"/>
  <c r="K1516" i="4"/>
  <c r="K1515" i="4"/>
  <c r="K1514" i="4"/>
  <c r="K1513" i="4"/>
  <c r="K1512" i="4"/>
  <c r="K1511" i="4"/>
  <c r="K1510" i="4"/>
  <c r="K1509" i="4"/>
  <c r="K1508" i="4"/>
  <c r="K1507" i="4"/>
  <c r="K1506" i="4"/>
  <c r="K1505" i="4"/>
  <c r="K1504" i="4"/>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T14" i="4"/>
  <c r="Q14" i="4"/>
  <c r="R14" i="4" s="1"/>
  <c r="K14" i="4"/>
  <c r="T13" i="4"/>
  <c r="Q13" i="4"/>
  <c r="S13" i="4" s="1"/>
  <c r="K13" i="4"/>
  <c r="T12" i="4"/>
  <c r="Q12" i="4"/>
  <c r="S12" i="4" s="1"/>
  <c r="K12" i="4"/>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BG26" i="1" l="1"/>
  <c r="BG28" i="1"/>
  <c r="S14" i="4"/>
  <c r="R12" i="4"/>
  <c r="R13" i="4"/>
  <c r="L12" i="4"/>
</calcChain>
</file>

<file path=xl/sharedStrings.xml><?xml version="1.0" encoding="utf-8"?>
<sst xmlns="http://schemas.openxmlformats.org/spreadsheetml/2006/main" count="1576" uniqueCount="622">
  <si>
    <t xml:space="preserve">PROCESO DE GERENCIA ESTRATÉGICA </t>
  </si>
  <si>
    <t>FORMATO MATRIZ DE RIESGOS POR PROCESO</t>
  </si>
  <si>
    <t>Matriz de riesgos DASCD</t>
  </si>
  <si>
    <t>CATEGORIA</t>
  </si>
  <si>
    <t>PUNTAJE</t>
  </si>
  <si>
    <t>DESCRIPCION</t>
  </si>
  <si>
    <t>Porcentaje sobre total de Casos</t>
  </si>
  <si>
    <t>Análisis del riesgo</t>
  </si>
  <si>
    <t>Valoración del riesgo</t>
  </si>
  <si>
    <t>Seleccione Probabilidad</t>
  </si>
  <si>
    <t>Riesgo Inherente</t>
  </si>
  <si>
    <t>Riesgo residual</t>
  </si>
  <si>
    <t>MUY IMPROBABLE</t>
  </si>
  <si>
    <t>Riesgo cuya probabilidad de ocurrencia es MUY IMPROBABLE, es decir, se tiene entre un valor del 0% y del 10% de seguridad que el riesgo se presente</t>
  </si>
  <si>
    <t>mayor que 70% - menor o igual que 100%</t>
  </si>
  <si>
    <t>AMBIENTAL</t>
  </si>
  <si>
    <t>Proceso/
Objetivo</t>
  </si>
  <si>
    <t>Consecuencia</t>
  </si>
  <si>
    <t>Tipo de riesgo</t>
  </si>
  <si>
    <t>Probabilidad</t>
  </si>
  <si>
    <t>Impacto</t>
  </si>
  <si>
    <t>Conca</t>
  </si>
  <si>
    <t>Zona del riesgo</t>
  </si>
  <si>
    <t>Total</t>
  </si>
  <si>
    <t>IMPROBABLE</t>
  </si>
  <si>
    <t>Riesgo cuya probabilidad de ocurrencia es IMPROBABLE, es decir, se tiene entre un valor mayor al 11% y un 30% de seguridad que el riesgo se presente</t>
  </si>
  <si>
    <t>mayor que 30% - menor o igual que 70%</t>
  </si>
  <si>
    <t>DE CUMPLIMIENTO</t>
  </si>
  <si>
    <t>OPERATIVO</t>
  </si>
  <si>
    <t>Preventivo</t>
  </si>
  <si>
    <t>Parcialmente</t>
  </si>
  <si>
    <t>ESTRATÉGICO</t>
  </si>
  <si>
    <t xml:space="preserve">POSIBLE </t>
  </si>
  <si>
    <t>Riesgo cuya probabilidad de ocurrencia es MODERADO, es decir, se tiene entre un valor mayor al 31% y un 65% de seguridad que el riesgo se presente</t>
  </si>
  <si>
    <t>mayor que 10% - menor o igual que 30%</t>
  </si>
  <si>
    <t>PROBABLE</t>
  </si>
  <si>
    <t>Riesgo cuya probabilidad de ocurrencia es PROBABLE, es decir, se tiene entre un valor mayor al 66% y un 89% de seguridad que el riesgo se presente</t>
  </si>
  <si>
    <t>mayor que 3% - menor o igual que 10%</t>
  </si>
  <si>
    <t>CASI SEGURO</t>
  </si>
  <si>
    <t>Riesgo cuya probabilidad de ocurrencia es CASI CIERTO, es decir, se tiene entre un valor mayor al 90% y un 100% de seguridad que el riesgo se presente</t>
  </si>
  <si>
    <t>mayor que 0% - menor o igual que 3%</t>
  </si>
  <si>
    <t>Correctivo</t>
  </si>
  <si>
    <t>DE IMAGEN</t>
  </si>
  <si>
    <t>FINANCIERO</t>
  </si>
  <si>
    <t>CORRUPCIÓN</t>
  </si>
  <si>
    <t>TECNOLÓGICO</t>
  </si>
  <si>
    <t>Si</t>
  </si>
  <si>
    <t>No</t>
  </si>
  <si>
    <t>Posibilidades</t>
  </si>
  <si>
    <t>concat</t>
  </si>
  <si>
    <t>Calificación</t>
  </si>
  <si>
    <t>Bajo</t>
  </si>
  <si>
    <t>Moderado</t>
  </si>
  <si>
    <t>Alto</t>
  </si>
  <si>
    <t>Extremadamente alto</t>
  </si>
  <si>
    <t>ACEPTABLE: Asumir</t>
  </si>
  <si>
    <t>BAJO: Asumir</t>
  </si>
  <si>
    <t>MODERADO: Asumir y Revisar</t>
  </si>
  <si>
    <t>ALTO: Reducir, evitar, compartir o transferir</t>
  </si>
  <si>
    <t>EXTREMO: Reducir, evitar, compartir o transferir</t>
  </si>
  <si>
    <t>IDENTIFICACIÓN</t>
  </si>
  <si>
    <t>Plan de manejo/ Monitoreo y revisión</t>
  </si>
  <si>
    <t>Zona de riesgo/Manejo</t>
  </si>
  <si>
    <t>Responsable del Proceso</t>
  </si>
  <si>
    <t>Código: E-GES-FM-007</t>
  </si>
  <si>
    <t xml:space="preserve">AUTOCONTROL DEL PROCESO </t>
  </si>
  <si>
    <t xml:space="preserve">SEGUIMIENTO CONTROL INTERNO </t>
  </si>
  <si>
    <t>PERIODO 2 
( Mayo, junio, julio, agosto)</t>
  </si>
  <si>
    <t xml:space="preserve">PERIODO 1 
(Enero, febrero, marzo, abril)  </t>
  </si>
  <si>
    <t>PERIODO 3
 ( Septiembre, octubre, noviembre, diciembre)</t>
  </si>
  <si>
    <t xml:space="preserve">Si </t>
  </si>
  <si>
    <t xml:space="preserve">Materialización
Sí / No </t>
  </si>
  <si>
    <t xml:space="preserve">MACROPROCESO ESTRATÉGICO 
DIRECCIONAMIENTO INSTITUCIONAL </t>
  </si>
  <si>
    <t xml:space="preserve">Evaluación del control </t>
  </si>
  <si>
    <t>Está Documentado</t>
  </si>
  <si>
    <t>Es Aplicado</t>
  </si>
  <si>
    <t>Es Efectivo</t>
  </si>
  <si>
    <t xml:space="preserve"> Descripción del control Existente  </t>
  </si>
  <si>
    <t xml:space="preserve">Acciones preventivas para disminuir el riesgo </t>
  </si>
  <si>
    <t xml:space="preserve">Acción </t>
  </si>
  <si>
    <t xml:space="preserve">Responsable de implementar la acción </t>
  </si>
  <si>
    <t xml:space="preserve">Fecha de inicio de implementación </t>
  </si>
  <si>
    <t xml:space="preserve">Fecha de final de implementación </t>
  </si>
  <si>
    <t xml:space="preserve">Registro de evidencia de implementacipon de la acción </t>
  </si>
  <si>
    <t>Evaluación</t>
  </si>
  <si>
    <t xml:space="preserve">EVALUACIÓN DEL CONTROL </t>
  </si>
  <si>
    <t xml:space="preserve">No </t>
  </si>
  <si>
    <t xml:space="preserve">Aplicado </t>
  </si>
  <si>
    <t>Eficaz</t>
  </si>
  <si>
    <t xml:space="preserve">Documentado </t>
  </si>
  <si>
    <t>0-50</t>
  </si>
  <si>
    <t xml:space="preserve">Entre </t>
  </si>
  <si>
    <t>51-75</t>
  </si>
  <si>
    <t>76-100</t>
  </si>
  <si>
    <t xml:space="preserve">RANGOS </t>
  </si>
  <si>
    <t xml:space="preserve">Calificación de los controles: </t>
  </si>
  <si>
    <t xml:space="preserve">Dependiendo de los controles, la probabilidad o el impacto pueden disminuir </t>
  </si>
  <si>
    <t xml:space="preserve">Materializado </t>
  </si>
  <si>
    <t>Versión: 8.0</t>
  </si>
  <si>
    <t>Vigencia desde: Febrero de 2019</t>
  </si>
  <si>
    <t xml:space="preserve">Riesgo </t>
  </si>
  <si>
    <t xml:space="preserve">ACTIVO </t>
  </si>
  <si>
    <t xml:space="preserve">ÁREA/PROCESO </t>
  </si>
  <si>
    <t xml:space="preserve">RIESGO </t>
  </si>
  <si>
    <t xml:space="preserve">AMENAZA </t>
  </si>
  <si>
    <t xml:space="preserve">CAUSAS/ VULNERABILIDADES </t>
  </si>
  <si>
    <t xml:space="preserve">CONSECUENCIAS </t>
  </si>
  <si>
    <t>Causas</t>
  </si>
  <si>
    <t xml:space="preserve">Asignado </t>
  </si>
  <si>
    <t xml:space="preserve">No asignado </t>
  </si>
  <si>
    <t xml:space="preserve">Segregación y autoridad del responsable </t>
  </si>
  <si>
    <t xml:space="preserve">Periodicidad </t>
  </si>
  <si>
    <t xml:space="preserve">Responsable </t>
  </si>
  <si>
    <t xml:space="preserve">Adecuado </t>
  </si>
  <si>
    <t xml:space="preserve">Inadecuado </t>
  </si>
  <si>
    <t xml:space="preserve">Oportuna </t>
  </si>
  <si>
    <t xml:space="preserve">Inoportuna </t>
  </si>
  <si>
    <t>Confiable</t>
  </si>
  <si>
    <t xml:space="preserve">No confiable </t>
  </si>
  <si>
    <t xml:space="preserve">Se investigan y resuelven oportunamente </t>
  </si>
  <si>
    <t xml:space="preserve">No se investigan y resuelven oportunamente </t>
  </si>
  <si>
    <t>Completa</t>
  </si>
  <si>
    <t xml:space="preserve">Incompleta </t>
  </si>
  <si>
    <t xml:space="preserve">No Existe </t>
  </si>
  <si>
    <t xml:space="preserve">Propósito </t>
  </si>
  <si>
    <t xml:space="preserve">Prevenir </t>
  </si>
  <si>
    <t xml:space="preserve">Detectar </t>
  </si>
  <si>
    <t xml:space="preserve">No es un control </t>
  </si>
  <si>
    <t xml:space="preserve">Cómo se realiza la actividad de control </t>
  </si>
  <si>
    <t xml:space="preserve">Qupe pasa con las desviaciones </t>
  </si>
  <si>
    <t xml:space="preserve">Evidencia de ejecución del control </t>
  </si>
  <si>
    <t>Evaluación del riesgo</t>
  </si>
  <si>
    <t xml:space="preserve">Valoración del  control (Diseño) </t>
  </si>
  <si>
    <t xml:space="preserve">Valoración del  control (ejecución) </t>
  </si>
  <si>
    <t xml:space="preserve">VALORACIÓN DISEÑO </t>
  </si>
  <si>
    <t xml:space="preserve">diseño del control </t>
  </si>
  <si>
    <t xml:space="preserve">fuerte </t>
  </si>
  <si>
    <t>96 -100</t>
  </si>
  <si>
    <t xml:space="preserve">Moderado </t>
  </si>
  <si>
    <t>86 - 95</t>
  </si>
  <si>
    <t xml:space="preserve">Débil </t>
  </si>
  <si>
    <t>0 -85</t>
  </si>
  <si>
    <t>EJECUCIÓN</t>
  </si>
  <si>
    <t xml:space="preserve">SOLIDEZ DEL CONTROL INDIVUDUAL </t>
  </si>
  <si>
    <t xml:space="preserve">SÓLIDEZ DEL CONJUNTO DE CONTROLES </t>
  </si>
  <si>
    <t xml:space="preserve">Resultado </t>
  </si>
  <si>
    <t xml:space="preserve">Rango </t>
  </si>
  <si>
    <t xml:space="preserve">SOLIDEZ CONTROL INDIVIDUAL </t>
  </si>
  <si>
    <t>fuerte + fuerte= fuerte</t>
  </si>
  <si>
    <t xml:space="preserve">Fuerte + moderado = moderado </t>
  </si>
  <si>
    <t xml:space="preserve">Fuerte + debil = débil </t>
  </si>
  <si>
    <t xml:space="preserve">DISEÑO </t>
  </si>
  <si>
    <t xml:space="preserve">Fuerte </t>
  </si>
  <si>
    <t xml:space="preserve">Moderado + Fuerte = moderado </t>
  </si>
  <si>
    <t xml:space="preserve">moderado + moderado = moderado </t>
  </si>
  <si>
    <t xml:space="preserve">moderado + debil = débil </t>
  </si>
  <si>
    <t>débil + fuerte = débil</t>
  </si>
  <si>
    <t>débil + moderado = débil</t>
  </si>
  <si>
    <t>débil + débil = débil</t>
  </si>
  <si>
    <t>F U E R T E : 1 0 0 M O D E R A D O : 5 0 D E B I L : 0</t>
  </si>
  <si>
    <t>Descripción del Riesgo</t>
  </si>
  <si>
    <t>DESCRIPCIÓN</t>
  </si>
  <si>
    <t xml:space="preserve">SOLIDEZ DEL CONTROL </t>
  </si>
  <si>
    <t>El control se ejecuta de manera consistente por parte del responsable</t>
  </si>
  <si>
    <t>El control se ejecuta algunas veces por parte del responsable</t>
  </si>
  <si>
    <t>El control no se ejecuta por parte del responsable</t>
  </si>
  <si>
    <t>El control disminuye la probabilidad</t>
  </si>
  <si>
    <t>CONTROLES AYUDAN A DISMINUIR IMPACTO</t>
  </si>
  <si>
    <t>CONTROLES AYUDAN A DISMINUIR PROBABILIDAD</t>
  </si>
  <si>
    <t>Directamente</t>
  </si>
  <si>
    <t>Indirectamente</t>
  </si>
  <si>
    <t>No disminuye</t>
  </si>
  <si>
    <t>El control disminuye el Impacto</t>
  </si>
  <si>
    <t>¿Afectar al grupo de funcionarios del proceso?</t>
  </si>
  <si>
    <t>¿Afectar el cumplimiento de metas y objetivos de la dependencia?</t>
  </si>
  <si>
    <t>¿Afectar el cumplimiento de misión de la Entidad?</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</si>
  <si>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</si>
  <si>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</si>
  <si>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</si>
  <si>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</si>
  <si>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</si>
  <si>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</si>
  <si>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</si>
  <si>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</si>
  <si>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</si>
  <si>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</si>
  <si>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</si>
  <si>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</si>
  <si>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</si>
  <si>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Impacto riesgo de corrupción</t>
  </si>
  <si>
    <t>SI</t>
  </si>
  <si>
    <t>NO</t>
  </si>
  <si>
    <t>¿Afectar el cumplimiento de la misión del sector al que pertenece la entidad?</t>
  </si>
  <si>
    <t>¿Generar pérdida de confianza de la entidad, afectando su reputación?</t>
  </si>
  <si>
    <t>¿Generar daño ambiental?</t>
  </si>
  <si>
    <t>fuerte fuerte</t>
  </si>
  <si>
    <t>Fuerte + moderado</t>
  </si>
  <si>
    <t xml:space="preserve">Fuerte + debil </t>
  </si>
  <si>
    <t xml:space="preserve">Moderado + Fuerte </t>
  </si>
  <si>
    <t xml:space="preserve">moderado + moderado </t>
  </si>
  <si>
    <t>moderado + debil</t>
  </si>
  <si>
    <t>Análisis y evaluación de los controles</t>
  </si>
  <si>
    <t xml:space="preserve">SOLIDEZ DEL CONJUNTODE LOS CON TROLES. </t>
  </si>
  <si>
    <t xml:space="preserve">CONTROLES AYUDAN A DISMINUIR LA PROBABILIDAD </t>
  </si>
  <si>
    <t>Fuerte</t>
  </si>
  <si>
    <t>probabilidad</t>
  </si>
  <si>
    <t>impacto</t>
  </si>
  <si>
    <t>desplaza</t>
  </si>
  <si>
    <t>codigo</t>
  </si>
  <si>
    <t>OLUMNAS EN LA MATRIZ DE RIESGO QUE SE DESPLAZA</t>
  </si>
  <si>
    <t>p1</t>
  </si>
  <si>
    <t>i1</t>
  </si>
  <si>
    <t>p2</t>
  </si>
  <si>
    <t>i2</t>
  </si>
  <si>
    <t>p3</t>
  </si>
  <si>
    <t>i3</t>
  </si>
  <si>
    <t>p4</t>
  </si>
  <si>
    <t>i4</t>
  </si>
  <si>
    <t>p5</t>
  </si>
  <si>
    <t>i5</t>
  </si>
  <si>
    <t>p6</t>
  </si>
  <si>
    <t>i6</t>
  </si>
  <si>
    <t>p7</t>
  </si>
  <si>
    <t>i7</t>
  </si>
  <si>
    <t>p8</t>
  </si>
  <si>
    <t>i8</t>
  </si>
  <si>
    <t>Cantidad Cuadrantes a disminuir en probabilidad</t>
  </si>
  <si>
    <t>Cantidad Cuadrantes a disminuir en impacto</t>
  </si>
  <si>
    <t>Probabilidad e impacto después del riesgo residual</t>
  </si>
  <si>
    <t>Bajo: Asumir</t>
  </si>
  <si>
    <t>Cuenta impacto</t>
  </si>
  <si>
    <t>Desarticulación de procesos y procedimientos para entregar los productos y servicios de la entidad con calidad</t>
  </si>
  <si>
    <r>
      <rPr>
        <b/>
        <sz val="11"/>
        <color theme="1"/>
        <rFont val="Calibri"/>
        <family val="2"/>
        <scheme val="minor"/>
      </rPr>
      <t>Gestión del conocimiento:</t>
    </r>
    <r>
      <rPr>
        <sz val="11"/>
        <color theme="1"/>
        <rFont val="Calibri"/>
        <family val="2"/>
        <scheme val="minor"/>
      </rPr>
      <t xml:space="preserve"> Recopilar y procesar información relacionada con la Gestión Integral del Talento Humano  generando informes, estudios e investigaciones para ponerlos a disposición del publico,  conservar la memoria institucional y soportar la toma de decisiones</t>
    </r>
  </si>
  <si>
    <t xml:space="preserve">Jefe Oficina Asesora de Planeación  / Líder de Gestión del Conocimiento </t>
  </si>
  <si>
    <t xml:space="preserve">Uso de información con fines diferentes a la gestión del talento humano para beneficio de terceros </t>
  </si>
  <si>
    <t>El Ofrecimiento/recepción de sobornos o beneficios de algún otro tipo para favorecer intereses particulares y la Falta de registr, control y trazabilidad de las solicitudes pueden generar  que se haga Uso de información con fines diferentes a la gestión del talento humano para beneficio de terceros, lo cual podría ocasionar Investigaciones por responsabilidad disciplinaria, penal, revictimización a población vulnerable, vulneración de ley de protección de datos personales</t>
  </si>
  <si>
    <t xml:space="preserve">Investigaciones por responsabilidad disciplinaria, penal. 
Revictimización a población vulnerable 
Vulneración de ley de protección de datos personales
</t>
  </si>
  <si>
    <t xml:space="preserve">Cada vez que se asigna un perfil para consulta de información personal registrada en el SIDEAP, el  Líder funcional, previa autorización del perfil, valida que se haya suscrito el acuerdo de confidencialidad entre el usuario y el DASCD, como evidencia queda el acuerdo firmado y el perfil autorizado en SIDEAP, en caso de encontrar que el acuerdo no se ha firmado, no se asigna el perfil y se informa al solicitante </t>
  </si>
  <si>
    <t xml:space="preserve">Publicación de datos con disparidad en cifras estadísticas dispuestos en los diferentes instrumentos oficiales de la Entidad  
</t>
  </si>
  <si>
    <t xml:space="preserve">Los errores en el procesamiento de la información, sumado a los cambios en la forma de procesamiento de la información, pueden generar la publicación de datos con disparidad en cifras estadísticas dispuestos en los diferentes instrumentos oficiales de la Entidad, lo cual puede ocasionar pérdida de credibilidad en la Entidad, toma de decisiones basados en información errada o limitación en el control social </t>
  </si>
  <si>
    <t xml:space="preserve">Errores en el procesamiento de la información </t>
  </si>
  <si>
    <t xml:space="preserve">Cambios en la forma de procesamiento de la información </t>
  </si>
  <si>
    <t>Un profesional del equipo del proceso, cada vez que realice consolidación de información, deberá documentar cómo realizó el procesamiento. Quien verifique la consolidación, se asegurará que quede documentado el procesamiento. En caso de encontrar que se realizó el procesamiento sin documentación, se deberá validar con la fuentes primarias y generar la documentación. La evidencia quedará registrada en el archivo mensual consolidado</t>
  </si>
  <si>
    <t>Divulgación de información institucional poco clara, inoportuna y/o inconsistente</t>
  </si>
  <si>
    <t xml:space="preserve">El proceso de gestión de la comunicación reciben las solicitudes a través del formato E-COM-FM-001,  cada vez que las dependencias requieren desarrollo de acciones comunicativas y de acuerdo con lo establecido en procedimientos E-COM-PR-002 Procedimiento Comunicación Externa, E-COM-PR-003  Procedimiento Comunicación Organizacional, E-COM-PR-004  Procedimiento Divulgación y cubrimiento de eventos, E-COM-PR-006  Procedimiento Publicaciones Web,  para garantizar el desarrollo bajo los lineamientos de imagen instucional, en caso de que se identifique alguna accion por fuera de lo establecido, la asesora de comunicaciones envía correo a la dependencia llamando la atención sobre la situacion presentada indicando que todo debe pasar por el proceso de comunicaciones. </t>
  </si>
  <si>
    <t xml:space="preserve">Jefe Oficina TIC´s / Líder de Seguridad de la Información </t>
  </si>
  <si>
    <t xml:space="preserve">El no contar con todos los recursos necesarios para la implementación (humanos, financieros, infraestructura), ni  contar con recurso humano calificado para la implementación del MSPI, tener  desconocimiento de las necesidades de la Entidad, sumado a la desactualización y desconocimiento del MSPI,  a la falta de apoyo de la Alta Dirección, y a la falta de estrategias para generar una cultura en seguridad de la información puede impedir la implementación del modelo de seguridad y privacidad de lainformación acorde con la necesidades de la entidad ocasionando que los activos de información estén desprotegidos y expuestos a la pérdidad de la confidencialidad, disponibilidad e integridad
</t>
  </si>
  <si>
    <t xml:space="preserve">Activos de información desprotegidos y expuestos a la pérdidad de la confidencialidad, disponibilidad e integridad
</t>
  </si>
  <si>
    <t>Desconocimiento de los objetivos estratégicos de la Entidad con relación a la seguridad de la información</t>
  </si>
  <si>
    <t>Desactualización del inventario de activos de información y de los riesgos de seguridad digital asociados a los activos</t>
  </si>
  <si>
    <t xml:space="preserve">Responder extemporáneamente las Peticiones, Quejas, Reclamos, Sugerencias que ingresen al DASCD
</t>
  </si>
  <si>
    <t xml:space="preserve">Subdirector Técnico  Jurídico / Líder de Organización del trabajo </t>
  </si>
  <si>
    <t xml:space="preserve">Elaborar conceptos y realizar asesorías técnico-jurídicos  que no se encuentren acordes con la normatividad vigente o con los componentes o lineamientos técnicos establecidos. </t>
  </si>
  <si>
    <t>Desactualización en cuanto a los temas técnicos y normativos pertinentes.</t>
  </si>
  <si>
    <t>Falta de rigurosidad en el análisis y revisión de documentos por parte del equipo técnico</t>
  </si>
  <si>
    <t xml:space="preserve">El profesional de la OAP responsable del Sistema de Gestión de Calidad, anualmente realiza la planificación de las actividades generales para el mantenimiento del sistema de gestión, las cuales quedan en el cronograma del proyecto del Plan de acción de la OAP, este plan es enviado al Jefe de la OAP para su aprobación, en caso de encontrar que hay actividades faltantes, la Jefe de la OAP solicita la inclusión medante correo electrónico. </t>
  </si>
  <si>
    <t xml:space="preserve">Subdirector de Gestión Distrital de Bienestar. Desempeño y Desarrollo  / Líder de Bienestar, Líder de Capacitación </t>
  </si>
  <si>
    <t xml:space="preserve">Afectación en la meta proyectada
Incumplimiento en los planes y programas propuestos
Empleados públicos distritales que no aprovechan los beneficios de estar vinculados al distrito </t>
  </si>
  <si>
    <t xml:space="preserve">Que la identificación de la poblacioón objetivo no sea adecuada </t>
  </si>
  <si>
    <t xml:space="preserve">Subdirector de Gestión Corporativa y Control Disciplinario / Líder de Gestión del Talento Humano </t>
  </si>
  <si>
    <t>Vinculación de personal sin el cumplimiento de requisitos</t>
  </si>
  <si>
    <t xml:space="preserve">Los errores u omisiones en la revisión de documentos aportados por la persona a vincular para respaldar cumplimiento de requisitos, por parte de la comisión de personal del DASCD en procesos de vinculación a través de concurso de mérito, o errores u omisiones en la revisión de documentos aportados por la persona a vincular para respaldar cumplimiento de requisitos por parte del proceso de talento humano, pueden generar la vinculación de personal sin el cumplimiento de requisitos lo cual puede ocasionar,  Sanciones disciplinarias, penales y/o fiscales, reprocesos administrativos y/o afectación en el desarrollo de las actividades de los procesos de la Entidad. </t>
  </si>
  <si>
    <t xml:space="preserve">La comisión de personal del DASCD cada vez que la CNSC expide una lista de elegibles para la Entidad,  verifica el cumplimiento de los requisitos exigidos en el manual de funciones frente a los documentos aportados y deja constancia de esta verificación en acta. En caso de encontrar alguna inconsistencia, solicita la exclusión a la CNSC del aspirante de la lista de elegibles. </t>
  </si>
  <si>
    <t>El profesional de talento humano cada vez que se va a hacer un nombramiento, verifica la información aportada por el aspirante y diligencia los formatos A-GTH-FM-001 y A-GTH-FM-002. En caso de presentarse alguna conconsistencia esta queda registrada en el formato A-GTH-FM-002 y se desiste del nombramiento.</t>
  </si>
  <si>
    <r>
      <rPr>
        <sz val="10"/>
        <rFont val="Calibri"/>
        <family val="2"/>
        <scheme val="minor"/>
      </rPr>
      <t xml:space="preserve"> Plan Estratégico de Talento </t>
    </r>
    <r>
      <rPr>
        <sz val="10"/>
        <color rgb="FF000000"/>
        <rFont val="Calibri"/>
        <family val="2"/>
        <scheme val="minor"/>
      </rPr>
      <t>Humano  establecido por fuera de los tiempos, de conformidad con el Decreto 612 de 2018</t>
    </r>
  </si>
  <si>
    <t>No realizar los diagnósticos requeridos para la formulación del Plan Estratégico de Talento Humano opotunamente  o no formular el Plan propiamente dicho con la debida oportunidad o los reprocesos en la aprobación del mismo, pueden generar que no se cuente con el citado plan el 31 de enero de cada vigencia, de conformidad con el Decreto 612 de 2018, lo cual puede ocasionar percepción negativa por parte de los funcionarios frente a la Gestión del Talento Humano, retrasos en la ejecución de actividades del Plan Estratégico de Talento Humano, constitución de reservas presupuestales o pérdida de recursos.</t>
  </si>
  <si>
    <t>El Profesional de talento humano, programa anualmente la aplicación de los diagnosticos para la formulación del PETH, esta actividad es incluida en el plan de acción de la dependencia con la  fecha y responsables en que se debe realizar con la debida anterioridad para  garantizar que se tenga el plan dentro de los tiempos establecidos por el decreto 612 de 2018, así como garantizar  su ejecución y seguimiento. Esto queda dentro de cronograma del proyecto. La evidencia queda registrada en los seguimientos mensuales a la ejecución del cronograma, en caso de que no se realicen los diagnósticos en la fecha propuesta en el cronograma o no se cumpla cualquier otra actividad, se justifican en el seguimiento las razones y se reprograman las actividades pendientes.</t>
  </si>
  <si>
    <t>Pagos erróneos en la nómina de la entidad</t>
  </si>
  <si>
    <t>Las inconsistencias en la inclusión de novedades de nómina o las deficiencias en la revisión de la prenómina pueden generar pagos erróneos en la nómina de la Entidad, lo cual puede ocasionar sanciones disciplinarias, procesos fiscales, reprocesos en la gestión de la nómina de la entidad</t>
  </si>
  <si>
    <t xml:space="preserve">Sanciones disciplinarias
Procesos fiscales
Reprocesos en la gestión de la nómina de la entidad
</t>
  </si>
  <si>
    <t xml:space="preserve">El profesional de nómina mensualmente revisa la liquidación respectiva con las novedades reportadas del mes frente a nómina(s) anteriore(s), dejando como registro un archivo en excel. En caso de encontrar inconsistencias, las ajusta en la nómina.       </t>
  </si>
  <si>
    <t>Subdirector de Gestión Corporativa y Control Disciplinario / Líder de Recursos Físicos y Ambientales</t>
  </si>
  <si>
    <t>Pérdida por vencimiento, daño o hurto de los bienes de la entidad en bodega</t>
  </si>
  <si>
    <t xml:space="preserve">Ausencia de infraestructura física adecuada para el almancenamiento de los bienes 
</t>
  </si>
  <si>
    <t xml:space="preserve">El Auxiliar Administrativo de almancén diariamente realiza la actualización del inventario en el Sistema de Información, mediante el ingreso y egreso de los bienes de la Entidad, el registro queda en el Sistema de Información de invetarios y documento físico firmado por el responsable y la conciliación mensual de saldos con el área contable. En caso de encontrar faltantes y/o sobrantes no justificados, el auxiliar informa al Profesional líder de recursos físicos </t>
  </si>
  <si>
    <t>Registro o inventario sin la actualización requerida</t>
  </si>
  <si>
    <t xml:space="preserve">El profesional especializado de recursos físicos y el auxiliar de almacen anualmente realizan la toma física de inventario mediante el listado generado por el sistema y la verificación del elemento físico en bodega, se registran las novedades encontradas en el acta de toma física de inventarios, las novedades se reportan ante el Comité de Desarrollo y Desempeño Institucional quien decide las acciones a tomar </t>
  </si>
  <si>
    <t xml:space="preserve">Desorganización o descuido por parte de los funcionarios encargados de almacenar los bienes en la bodega </t>
  </si>
  <si>
    <t>El profesional especializado de recursos físicos realiza semestralmente inspecciones a la adherencia de buenas prácticas de almacenamiento, a través lista de chequeo establecida para tal fin, si se encuentran desviaciones se informa al Auxiliar de Almacén para que realice los ajustes correspondientes</t>
  </si>
  <si>
    <t xml:space="preserve">Pérdida por daño o hurto de los bienes de la entidad en uso de las dependencias </t>
  </si>
  <si>
    <t>La Custodia y Traslado de bienes sin las medidas de seguridad y/o conservación, sumada a la Ausencia de apropiación del uso y cuidado de los bienes por parte de los funcionarios y contratistas del DASCD y el Registro o inventario sin la actualización requerida causa pérdida de los bienes de la entidad por daño o hurto.</t>
  </si>
  <si>
    <t>Ausencia de apropiación del uso y cuidado de los bienes por parte de los funcionarios y contratistas del DASCD</t>
  </si>
  <si>
    <t>Registro de movimientos de inventario sin la actualización requerida</t>
  </si>
  <si>
    <t xml:space="preserve">El Auxiliar Administrativo de almacén mensualmente realiza el diligenciamiento del comprobante de movimientos
de almacén, el cual se genera del sistema y se archiva copia física firmada por el funcionario asignado de los movimientos realizados en el mes, en caso de no realizarse, se evidencia en el inventario final como un faltante o un sobrante, en caso tal se hace un proceso de cruce y actualización del inventario </t>
  </si>
  <si>
    <t xml:space="preserve">Subdirector de Gestión Corporativa y Control Disciplinario / Líder de Gestión Documentos </t>
  </si>
  <si>
    <t>Dificultad en el acceso y recuperación de los documentos de archivo de la Entidad</t>
  </si>
  <si>
    <t xml:space="preserve">Subdirector de Gestión Corporativa y Control Disciplinario / Líder de Contabilidad y Líder de Presupuesto  </t>
  </si>
  <si>
    <t xml:space="preserve">Imputación inadecuada  de rubros presupuestales en las ordenes de pago. </t>
  </si>
  <si>
    <t xml:space="preserve">La deficiente Utilización del Manual Operativo de Presupuesto y Decreto de Liquidación del presupuesto desactualizados y/o la utilización  inadecuada de los rubros presupuestales pueden ocasionar imputación inadecuada  de rubros presupuestales en las ordenes de pago, lo cual puede generar  ejecuciones presupuestales inconsistentes , Informes y reportes presupuestales no confiables y/o no relevantes que conllevan a decisiones erradas, o sanciones disciplinarias a las que haya lugar.  
</t>
  </si>
  <si>
    <t xml:space="preserve">Los profesionales del proceso financiero, cada vez que se genera una orden de pago, comparan, revisan y verifican  el proceso de liquidación y elaboración de la órden de pago, mediante las hojas de trabajo diseñadas para tal fin, con el fin de verificar que la imputación contable, presupuestal del CDP, CRP, rubro presupuestal, valor de los descuentos y beneficiario correspondan a los documentos soportes de tipo legal, financiero y administrativo de la Entidad.  En caso de encontrar alguna inconsistencia se devuelve al área de origen y/o  se procede a corregir lo que corresponda en el área de presupuesto. Cómo evidencia de la verificación se envía correo electrónico al auxiliar de presupuesto, quien es el responsable de la liquidación de las ordenes de pago. </t>
  </si>
  <si>
    <t xml:space="preserve">Generación de reportes y estados financieros inconsistentes </t>
  </si>
  <si>
    <t xml:space="preserve">El contador(a), antes del cierre de cada mes, concilia los rubros contables en los comprobantes de contabilidad generados desde LIMAY con el fin de verificar que los saldos reportados sean consistentes de acuerdo con el marco normativo para entidades de gobierno, y de no ser así se realizan los respectivos ajustes o reclasificaciones contables. Esta verificación queda registrada en los comprobantes de ajustes contables. 
                                                                                                                                        </t>
  </si>
  <si>
    <t xml:space="preserve">Subdirección Técnico jurídica / Líder del proceso de Gestión Contractua </t>
  </si>
  <si>
    <t xml:space="preserve">Proveedores y/o contratistas de bienes y servicios que incumplan con  la pactado en los contratos y sus anexos. </t>
  </si>
  <si>
    <t xml:space="preserve">La falta de control y seguimiento al proveedor y/o contratista, así como la Seleccionar proveedores y/contratistas no idóneos pueden generar que los Proveedores y/o contratistas de bienes y servicios que incumplan con  la pactado en los contratos y sus anexos., lo cual ocasiona en dado caso Retrasos y reprocesos  en las actividades de la Entidad 
Sanciones, Multas, aplicación de pólizas
Bienes productos y/o servicios que  no satisfacen las necesidades de la Entidad. </t>
  </si>
  <si>
    <t xml:space="preserve">Retrasos y reprocesos  en las actividades de la Entidad 
Sanciones, Multas, aplicación de pólizas
Bienes productos y/o servicios que  no satisfacen las necesidades de la Entidad. </t>
  </si>
  <si>
    <t xml:space="preserve">Supervisión de contratos ejercida de forma inadecuada </t>
  </si>
  <si>
    <t>Incumplimiento de los procedimientos internos y de la normatividad vigente por omisión o desconocimiento</t>
  </si>
  <si>
    <t xml:space="preserve">Detrimento patrimonial
Bienes o productos o servicios de baja calidad
Generar hechos cumplidos que generen sanciones, demandas </t>
  </si>
  <si>
    <t>Procesos de contratación direccionados para favorecer a un particular o tercero</t>
  </si>
  <si>
    <t>Ofrecimiento/recepción de sobornos o beneficios de algún otro tipo, para favorecer intereses particulares.</t>
  </si>
  <si>
    <t xml:space="preserve">Adjudicación de contratos viciada
Responsabilidad disciplinaria, penal y fiscal
Incumplimientos de las obligaciones contractuales en la ejecución
Nulidad del proceso 
Castigos presupuestales 
Detrimento patrimonial 
Demandas administrativas </t>
  </si>
  <si>
    <t>El profesional del equipo de contratación y el comité de contratación, cada vez que se radica una solicitud, verifica el cumplimiento del principio de selección objetiva con el fin de garantizar que no se favorezca a un tercero. Como evidencia quedará en las actas de comité, el registro de la verificación realizada previamente por el profesional de contratación. En caso  que la verificación se encuentre que no es objetiva, se comunica al Subdirector.</t>
  </si>
  <si>
    <t>Estableciendo necesidades inexistentes o innecesarias</t>
  </si>
  <si>
    <t xml:space="preserve">El comité de contratación, anualmente define las necesidades, los recursos, modalidades, plazos de contratación de la entidad y mensualmente hace seguimiento a la ejecución y a la creación de nuevas necesidades. Como evidencia queda las actas de los comités. En caso de presentarse esta situación, se expone a un proceso disciplinario y/o penal y/o fiscal  </t>
  </si>
  <si>
    <t>Estudios y/o documentos previos direccionados a favor de un proveedor</t>
  </si>
  <si>
    <t xml:space="preserve">Adecuar modalidades de contratación a aun caso particular </t>
  </si>
  <si>
    <t xml:space="preserve">Abuso del poder </t>
  </si>
  <si>
    <t>Omisión de requisitos legales, tecnicos, presupuestales por intereses particulares</t>
  </si>
  <si>
    <t xml:space="preserve">Omisión de los términos perentorios </t>
  </si>
  <si>
    <t xml:space="preserve">El/la profesional responsable de la defensa judicial, cada vez que se genere una actuación judicial, revisa el tiempo otorgado por el operador judicial para dar respuesta y gestiona la respuesta. Como evidencia queda la respuesta que se envía al operador judicial. En caso que se presentará desacato, se informa a la Subdirector/a Técnico Jurídica del vencimiento de los términos.  </t>
  </si>
  <si>
    <t xml:space="preserve">Inoportuna actuación por parte del abogado externo </t>
  </si>
  <si>
    <t xml:space="preserve">El supervisor del contrato, cada vez que hay una actuación, comunica al abogado externo la actuación judicial para dar respuesta a la misma. Como evidencia queda el correo electrónico con el documento y la respuesta por parte del abogado externo. En caso que se presentara incumplimiento en sus obligaciones se adelantarán las respectivas investigaciones. </t>
  </si>
  <si>
    <t>Procesos judiciales con fallo  desfavorable para la Entidad</t>
  </si>
  <si>
    <t>Adelantar actuaciones judiciales soportadas bajo normatividad incorrecta o no vigente</t>
  </si>
  <si>
    <t>Condenas por parte de los operadores judiciales</t>
  </si>
  <si>
    <t>El/la profesional responsable de la defensa judicial, cada vez que elabora un proyecto de respuesta, envía al Subdirector/a quien valida que la respuesta esté con las pruebas suficientes y aprueba la respuesta con un visto bueno. En caso de encontrar una inconsistencia, lo devuelve al/a profesional.</t>
  </si>
  <si>
    <r>
      <rPr>
        <b/>
        <sz val="11"/>
        <color theme="1"/>
        <rFont val="Calibri"/>
        <family val="2"/>
        <scheme val="minor"/>
      </rPr>
      <t xml:space="preserve">Gestión contractual:  </t>
    </r>
    <r>
      <rPr>
        <sz val="11"/>
        <color theme="1"/>
        <rFont val="Calibri"/>
        <family val="2"/>
        <scheme val="minor"/>
      </rPr>
      <t>Efectuar la contratación de bienes, obras y servicios de conformidad con la normatividad vigente, mediante el desarrollo de las etapas precontractual, contractual y post contractual para apoyar el buen funcionamiento del DASCD.</t>
    </r>
  </si>
  <si>
    <t xml:space="preserve">Subdirectora Técnico Jurídica / Líder del proceso de Gestión Contractual </t>
  </si>
  <si>
    <t xml:space="preserve">JEFE OFICINA DE TICS / Líder de Gestión de Tics </t>
  </si>
  <si>
    <t>Indisponibilidad de la Infraestructura tecnológica y servicios TI</t>
  </si>
  <si>
    <t>El profesional especializado responsable de la infraestructura tecnológica, diariamente realiza monitoreo de los diferentes elementos que componen la plataforma tecnológica, verificando el funcionamiento de los mismos, quedando como evidencia  el registro del formato A-TIC-FM-007 monitoreo de red, en caso de encontrar alguna falla o cambio en algún elemento, se registra y se realiza la gestión correspondiente para solucionarlo.</t>
  </si>
  <si>
    <t>Desactualizaciones de versiones de programas informáticos y/o falta de renovación de licencias.</t>
  </si>
  <si>
    <t>El profesional especializado que apoya la supervisión de los contratos actualiza y registra semestralmente  la vigencia de las licencias para proyectar anualmente las compras y actualización de las mismas dentro del plan anual de adquisiciones. En caso de que no se tenga en cuenta alguna renovación dentro del PAA se solicita en el comité de contratación la creación de la línea.</t>
  </si>
  <si>
    <t>Obsolescencia y/o daño en los equipos y falta de ejecución de mantenimiento preventivos y correctivos</t>
  </si>
  <si>
    <t xml:space="preserve">Falta de claridad en los perfiles y roles para la gestión de accesos de los recursos tecnológicos  </t>
  </si>
  <si>
    <t>El profesional de la OTIC asigna los roles y perfiles solicitados por el Jefe de la Dependencia del nuevo usuario mediante el formato "E-SIN-FM-002 SOLICITUD DE ACCESO A USUARIOS" enviado a través de la mesa de servicios TI, asignando los correspondientes roles y permisos en el directorio activo, en el firewall o en la aplicación solicitada. En caso de encontrar asignaciones incorrectas se procederá a realizar la corrección y se registra en la tabla de control de acceso.</t>
  </si>
  <si>
    <t xml:space="preserve">Jefe Oficina de Control Interno </t>
  </si>
  <si>
    <t>Opinión inapropiada en el ejercicio de auditoría</t>
  </si>
  <si>
    <t>Establecimiento de programa de las auditorias no adecuados.</t>
  </si>
  <si>
    <t xml:space="preserve">Modelo de gestión no acorde con los lineamientos  establecidos </t>
  </si>
  <si>
    <t xml:space="preserve">La falta de planificación de las actividades que garanticen la implementación de los lineamientos del modelo de gestión de la Entidad, y/o la falta de seguimiento a la implementación de los lineamientos, pueden ocasionar que se tenga un modelo de gestión  no acorde con dichos lineamientos, lo cual puede generar, hallazgos administrativos de órganos de control, entes certificadores, o resultados negativos en la medición  de los instrumentos de gestión nacionales y distritales
</t>
  </si>
  <si>
    <t xml:space="preserve">Falta de planificación de las actividades que garanticen la implementación de los lineamientos del modelo de gestión </t>
  </si>
  <si>
    <t>Falta de seguimiento a la implementación de los lineamientos del modelo de gestión</t>
  </si>
  <si>
    <t xml:space="preserve">Los Profesionales de la OAP, mensualmente realizan seguimiento a la ejecución de los proyectos de cada dependencia, dentro de los cuales se incluyen los relacionados con la implementación del MIPG y de los sistemas de gestión de la Entidad. Estos seguimientos quedan registrados en los cronogramas en el formato: E-GES-FM-023 Cronograma Proyecto, en caso de haber activdades que no se ejecuten de acuerdo con lo programado, se registra la justificación en el seguimiento del proyecto. </t>
  </si>
  <si>
    <r>
      <rPr>
        <sz val="10"/>
        <rFont val="Calibri"/>
        <family val="2"/>
        <scheme val="minor"/>
      </rPr>
      <t xml:space="preserve">Un profesional del equipo del proceso, </t>
    </r>
    <r>
      <rPr>
        <sz val="10"/>
        <color indexed="8"/>
        <rFont val="Calibri"/>
        <family val="2"/>
        <scheme val="minor"/>
      </rPr>
      <t xml:space="preserve">mensualmente consolida y estandariza la información con el fin de identificar inconsistencias y la remite al  profesional encargado de la publicación  en los diferentes instrumentos oficiales de la Entidad, para que realice la validación, contraste y publicación. La evidencia quedará registrada en correo electrónico. Los archivos revisados quedan en el drive donde se puede verificar la versión de los mismos. En caso de encontrar inconsistencias se devuelve al profesional que consolida para que realice las correcciones pertienentes. </t>
    </r>
  </si>
  <si>
    <t xml:space="preserve">AUTOCONTROL DEL PROCESO 
PRIMERA LINEA DE DEFENSA </t>
  </si>
  <si>
    <t xml:space="preserve">SEGUIMIENTO CONTROL INTERNO
TERCERA LINEA DE DEFENSA  </t>
  </si>
  <si>
    <t xml:space="preserve">SEGUIMIENTO OAP 
SEGUNDA LÍNEA DE DEFENSA </t>
  </si>
  <si>
    <t>Modelo de seguridad y privacidad de la información no implementado de acuerdo con  las necesidades de la Entidad</t>
  </si>
  <si>
    <t xml:space="preserve">No contar con la planeación de todos los recursos necesarios para la implementación del MSPI (humanos, financieros, infraestructura) </t>
  </si>
  <si>
    <t xml:space="preserve">La OTIC anualmente establece el proyecto de implementación del MSPI en el "PLAN DE SEGURIDAD Y PRIVACIDAD DE LA INFORMACIÓN", en el "PLAN DE ACCIÓN INSTITUCIONAL", en el "PLAN ANUAL DE ADQUISICIONES"  y en el "PLAN ANUAL DE CONTRATACIÓN", en el cual se planifican los recursos necesarios para la implementación del MSPI.  En el caso que haya alguna necesidad de recursos no identificada en los planes, se solicita en el comité de contratación la creación de la línea o en un comité institucional de gestión y desempeño la modificación del plan correspondiente. La evidencia de la planificación queda en los planes, y las modificaciones en las actas de los comités. </t>
  </si>
  <si>
    <t xml:space="preserve">La OTIC anualmente revisa y alinea la estrategia de la OTIC con los objetivos estratégicos de la entidad, lo cual queda evidenciado en el PETI. En caso de que los objetivos no estén alineados, se realiza la  actualización del PETI y se formaliza el documento bajo una nueva versión en el Sistema de Gestión. </t>
  </si>
  <si>
    <t>No mantener informado a la Alta Dirección acerca de la implementación del MSPI</t>
  </si>
  <si>
    <t>El Jefe de la OTIC socializará trimestralmente el estado de la implementación del MSPI en los comités institucionales de gestión y desempeño, quedando la evidencia en las actas del comité.  Si no se puede realizar en el periodo establecido, se reprogramará la reunión para realizar la socialización pendiente.</t>
  </si>
  <si>
    <t>El profesional de la OTIC revisa y actualiza anualmente el registro de activos de información y la matriz de riesgos de seguridad digital para gestionar los controles que permitan dar tratamiento a los riesgos de seguridad digital asociados a los activos de información, la evidencia quedará registrada en la matriz de activos de información actualizada y en la matriz de riesgos de seguridad.  Si en la revisión se identifican nuevos activos o nuevos riesgos, se modifica y formaliza el inventario o la matriz de riesgos para implementar el control correspondiente.</t>
  </si>
  <si>
    <t>Jefe Oficina Asesora de Planeación / Líder del proceso de Sistemas de Gestión</t>
  </si>
  <si>
    <t>Asesor de Comunicaciones</t>
  </si>
  <si>
    <t>La falta de claridad en la solicitud de las acciones comunicativas y/o la entrega incompleta y/o extemporánea de la información, por parte de los diferentes procesos, pueden generar el riesgo de divulgación de información institucional poco clara, inoportuna y/o inconsistente, ocasionando pérdida de credibilidad en la información que se divulga.</t>
  </si>
  <si>
    <t xml:space="preserve">
Entrega incompleta y/o extemporánea de la información, por parte de los diferentes procesos.
 </t>
  </si>
  <si>
    <t xml:space="preserve">El proceso de comunicaciones mensualmente realiza el comité de redacción con un representante de cada dependencia, con el fin de definir los temas que se van a divulgar a través de los canales de comunicación, de este comité queda el acta. En caso de tener dudas o necesidad de aclarar alguna solicitud se realiza  en este mismo comité. </t>
  </si>
  <si>
    <t xml:space="preserve">El proceso de gestión de la comunicación reciben las solicitudes a través del formato E-COM-FM-001,  cada vez que las dependencias requieren desarrollo de acciones comunicativas y de acuerdo con lo establecido en los procedimientos E-COM-PR-002 Procedimiento Comunicación Externa, E-COM-PR-003  Procedimiento Comunicación Organizacional, E-COM-PR-004  Procedimiento Divulgación y cubrimiento de eventos, E-COM-PR-006  Procedimiento Publicaciones Web, en caso de que la información esté incompleta,  el formato se devuleve al solicitante para que sea ajustado por el área correspondiente. En caso de que la solicitud esté por fuera de los tiempos establecidos en el proceso, se envía correo al solicitante, informando el alcance que se logró de acuerdo con el tiempo de la solicitud. </t>
  </si>
  <si>
    <t xml:space="preserve">Jefe Oficina Asesora de Planeación / Líder de proceso de Gerencia Estratégica </t>
  </si>
  <si>
    <t xml:space="preserve">Planeación inoportuna de planes y proyectos para cada vigencia </t>
  </si>
  <si>
    <t xml:space="preserve">Toma de decisiones sin datos oportunos de la gestión de la Entidad </t>
  </si>
  <si>
    <t xml:space="preserve">La Oficina Asesora de Planeación, mensualmente, a través de la herramienta de seguimiento a la planeación consolida los reportes de cada uno de los proyectos y verifica frente a las evidencias aportadas por las dependencias y posteriormente presenta ante el Comité Institucional de Gestión y Desempeño el avance de la estrategia institucional. En caso de que las evidencias no correspondan a las actividades programadas o hayan actividades sin ejecutar, se solicita a los líderes de los proyectos aportar la evidencia o justificar las actividades no ejecutadas.  Toda la trazabilidad de esta información se encuentra en los seguimientos realizados en la herramienta definida por la OAP y en las diferentes actas de comité. </t>
  </si>
  <si>
    <t xml:space="preserve">Insuficiente verificación de las evidencias que soportan los avances de los proyectos de la Entidad </t>
  </si>
  <si>
    <t>Lineamientos pocos claros o inoportunos para la planeación de los proyectos hacia las dependencias</t>
  </si>
  <si>
    <t xml:space="preserve">Incumplimiento de metas de la Entidad </t>
  </si>
  <si>
    <t xml:space="preserve">Seguimiento inoportuno a  los Planes, y programas de la Entidad </t>
  </si>
  <si>
    <t>El seguimiento inoportuno a  los planes y  proyectos de la Entidad y/o la Insuficiente verificación de las evidencias que soportan los avances de los proyectos de la Entidad, pueden generar que se presente el riesgo de toma de decisiones sin datos oportunos de la gestión de la Entidad, lo cual ocasiona en dado caso incumplimiento de las metas de la Entidad y/o presentación o divulgación de información no confiable</t>
  </si>
  <si>
    <t>La Oficina Asesora de Planeación, anualmente define los lineamientos en los cuales se establecen las fechas  para realizar la Planeación de la Entidad para la siguiente vigencia, éstos se informan a través de correo electrónico a todos los Jefes y subdirectores a cada una de las áreas. De igual manera se asignan profesionales de la OAP para realizar acompañamiento en la construcción de los proyectos y planes de acción. Los profesionales asignados realizan seguimiento al cumplimiento de las fechas de entrega por parte de las áreas. La evidencia queda registrada en listados de asistencia de reuniones entre la OAP y las dependencias. En caso de presentar retrasos en las fechas, el profesional aisgando informa al Jefe de la OAP para haga el llamado al Jefe o subdirector  correspondiente</t>
  </si>
  <si>
    <t xml:space="preserve">Subdirector de Gestión Corporativa y Control Disciplinario / Líder del proceso atención al ciudadano </t>
  </si>
  <si>
    <t>Falta de seguimiento oportuno a la gestión de las PQRS</t>
  </si>
  <si>
    <t>La falta de seguimiento oportuno a la gestión de las PQRS puede ocasionar que se respondan extemporáneamente las Peticiones, Quejas, Reclamos, Sugerencias que ingresen al DASCD lo que puede conllevar a sanciones disciplinarias para la Entidad y a una mala percepción de su imagen por parte de los grupos de valor</t>
  </si>
  <si>
    <r>
      <rPr>
        <b/>
        <sz val="10"/>
        <color theme="1"/>
        <rFont val="Calibri"/>
        <family val="2"/>
        <scheme val="minor"/>
      </rPr>
      <t xml:space="preserve">Sistemas de Gestión:
</t>
    </r>
    <r>
      <rPr>
        <sz val="10"/>
        <color theme="1"/>
        <rFont val="Calibri"/>
        <family val="2"/>
        <scheme val="minor"/>
      </rPr>
      <t xml:space="preserve">Coordinar la implementación, mantenimiento y mejora continua del Modelo Integrado de Planeación y Gestión MIPG y su articulación con los demás  Sistemas de Gestión de la Entidad a través del acompañamiento y asesoria a los procesos  en la implementación  de los lineamientos y/o requisitos de los mismos,  con el fin de lograr una armonia entre dimensiones, politicas, planes, proyectos y procesos de la Entidad, encaminadas al logro de los objetivos de la Entidad. </t>
    </r>
  </si>
  <si>
    <r>
      <rPr>
        <b/>
        <sz val="10"/>
        <color theme="1"/>
        <rFont val="Calibri"/>
        <family val="2"/>
        <scheme val="minor"/>
      </rPr>
      <t xml:space="preserve">Gestión del Conocimiento: 
</t>
    </r>
    <r>
      <rPr>
        <sz val="10"/>
        <color theme="1"/>
        <rFont val="Calibri"/>
        <family val="2"/>
        <scheme val="minor"/>
      </rPr>
      <t>Recopilar y procesar información relacionada con la Gestión Integral del Talento Humano  generando informes, estudios e investigaciones para ponerlos a disposición del publico,  conservar la memoria institucional y soportar la toma de decisiones</t>
    </r>
  </si>
  <si>
    <r>
      <rPr>
        <b/>
        <sz val="10"/>
        <color theme="1"/>
        <rFont val="Calibri"/>
        <family val="2"/>
        <scheme val="minor"/>
      </rPr>
      <t xml:space="preserve">Seguridad de la Información: 
</t>
    </r>
    <r>
      <rPr>
        <sz val="10"/>
        <color theme="1"/>
        <rFont val="Calibri"/>
        <family val="2"/>
        <scheme val="minor"/>
      </rPr>
      <t>Proteger los activos de información mediante la implementación del modelo de seguridad y privacidad de la información, la gestión continua de los riesgos y la creación de una cultura de Seguridad de la Información apoyada por la alta Dirección para mantener la confidencialidad, disponibilidad e integridad de la información en la Entidad</t>
    </r>
  </si>
  <si>
    <r>
      <rPr>
        <b/>
        <sz val="10"/>
        <color theme="1"/>
        <rFont val="Calibri"/>
        <family val="2"/>
        <scheme val="minor"/>
      </rPr>
      <t xml:space="preserve">Gestión de la Comunicación: </t>
    </r>
    <r>
      <rPr>
        <sz val="10"/>
        <color theme="1"/>
        <rFont val="Calibri"/>
        <family val="2"/>
        <scheme val="minor"/>
      </rPr>
      <t xml:space="preserve">
Posicionar al DASCD ante los públicos de interés, a través de acciones comunicativas enfocadas al reconocimiento de la Entidad </t>
    </r>
  </si>
  <si>
    <r>
      <rPr>
        <b/>
        <sz val="10"/>
        <color theme="1"/>
        <rFont val="Calibri"/>
        <family val="2"/>
        <scheme val="minor"/>
      </rPr>
      <t xml:space="preserve">Atención al Ciudadano: 
</t>
    </r>
    <r>
      <rPr>
        <sz val="10"/>
        <color theme="1"/>
        <rFont val="Calibri"/>
        <family val="2"/>
        <scheme val="minor"/>
      </rPr>
      <t>Gestionar dentro de los términos de ley, los requerimientos formulados por los Grupos de Valor ante la Entidad mediante la atención, orientación y seguimiento a los mismos con criterios de claridad, coherencia, calidez y oportunidad, así como evaluar la percepción de los servicios y trámites ofrecidos por el DASCD encaminadas a lograr la satisfacción del ciudadano.</t>
    </r>
  </si>
  <si>
    <r>
      <rPr>
        <b/>
        <sz val="10"/>
        <color theme="1"/>
        <rFont val="Calibri"/>
        <family val="2"/>
        <scheme val="minor"/>
      </rPr>
      <t>Bienestar, Desarrollo y Medición del Rendimiento:</t>
    </r>
    <r>
      <rPr>
        <sz val="10"/>
        <color theme="1"/>
        <rFont val="Calibri"/>
        <family val="2"/>
        <scheme val="minor"/>
      </rPr>
      <t xml:space="preserve"> 
Formular e implementar lineamientos, planes y/o programas  para el desarrollo de la Gestión Integral del Talento Humano en el Distrito Capital, para propender por el desarrollo y cumplimiento de las políticas y disposiciones legales, a través de la formulación, ejecución y evaluación de Programas de Capacitación y Formación,  de Bienestar Social e Incentivos, de la Seguridad y Salud en el Trabajo, así como,  proponer y asesorar técnicamente a las entidades en relación con la gestión del rendimiento</t>
    </r>
  </si>
  <si>
    <r>
      <rPr>
        <b/>
        <sz val="10"/>
        <color theme="1"/>
        <rFont val="Calibri"/>
        <family val="2"/>
        <scheme val="minor"/>
      </rPr>
      <t>Gestión del Talento Humano</t>
    </r>
    <r>
      <rPr>
        <sz val="10"/>
        <color theme="1"/>
        <rFont val="Calibri"/>
        <family val="2"/>
        <scheme val="minor"/>
      </rPr>
      <t xml:space="preserve">:
Administrar el ciclo de vida laboral del Talento Humano, mediante la ejecución de planes y estrategias que permitan maximizar su potencial en pro de la eficiencia de la Entidad y del crecimiento de sus colaboradores.
</t>
    </r>
  </si>
  <si>
    <r>
      <rPr>
        <b/>
        <sz val="10"/>
        <color theme="1"/>
        <rFont val="Calibri"/>
        <family val="2"/>
        <scheme val="minor"/>
      </rPr>
      <t>Gestión de Recursos Físicos y Ambientales:</t>
    </r>
    <r>
      <rPr>
        <sz val="10"/>
        <color theme="1"/>
        <rFont val="Calibri"/>
        <family val="2"/>
        <scheme val="minor"/>
      </rPr>
      <t xml:space="preserve">
Gestionar los recursos de infraestructura física, parque automotor, mobiliario e insumos de oficina, garantizando la seguridad, mantenimiento y gestión ambiental, mediante la adecuada utilización de los recursos administrativos asignados, que permitan garantizar el cumplimiento de los objetivos estratégicos, planes, programas y proyectos de la entidad con sostenibilidad ambiental.</t>
    </r>
  </si>
  <si>
    <r>
      <rPr>
        <b/>
        <sz val="10"/>
        <color theme="1"/>
        <rFont val="Calibri"/>
        <family val="2"/>
        <scheme val="minor"/>
      </rPr>
      <t xml:space="preserve">Gestión Documental:
</t>
    </r>
    <r>
      <rPr>
        <sz val="10"/>
        <color theme="1"/>
        <rFont val="Calibri"/>
        <family val="2"/>
        <scheme val="minor"/>
      </rPr>
      <t xml:space="preserve">Administrar la documentación de archivo, recibida y producida por el DASCD, en todo tipo de soporte; mediante políticas y lineamientos de Gestión Documental, y según la normatividad archivística nacional y distrital,  desde su origen hasta la disposición final de los documentos, para garantizar la conservación y preservación de la memoria institucional de la Entidad. </t>
    </r>
  </si>
  <si>
    <r>
      <rPr>
        <b/>
        <sz val="10"/>
        <color theme="1"/>
        <rFont val="Calibri"/>
        <family val="2"/>
        <scheme val="minor"/>
      </rPr>
      <t>Gestión Financiera:</t>
    </r>
    <r>
      <rPr>
        <sz val="10"/>
        <color theme="1"/>
        <rFont val="Calibri"/>
        <family val="2"/>
        <scheme val="minor"/>
      </rPr>
      <t xml:space="preserve"> 
Administrar, controlar y registrar los recursos financieros, mediante la  elaboración, ejecución y control del presupuesto, al igual que el reconocimiento y revelación de las transaciones y operaciones financieras, que permita presentar los  reportes e informes presupuestales, contables y estados financieros, para una adecuada rendición de cuentas y toma de decisiones para el efectivo cumplimiento de los objetivos estratégicos de la entidad.</t>
    </r>
  </si>
  <si>
    <r>
      <rPr>
        <b/>
        <sz val="10"/>
        <color theme="1"/>
        <rFont val="Calibri"/>
        <family val="2"/>
        <scheme val="minor"/>
      </rPr>
      <t xml:space="preserve">Gestión Contractual:
</t>
    </r>
    <r>
      <rPr>
        <sz val="10"/>
        <color theme="1"/>
        <rFont val="Calibri"/>
        <family val="2"/>
        <scheme val="minor"/>
      </rPr>
      <t>Gestionar la contratación de bienes, obras y servicios a través de las diferentes modalidades de seleccción de proveedores, de conformidad con la normatividad vigente para el  funcionamiento del DASCD.</t>
    </r>
  </si>
  <si>
    <r>
      <rPr>
        <b/>
        <sz val="10"/>
        <color theme="1"/>
        <rFont val="Calibri"/>
        <family val="2"/>
        <scheme val="minor"/>
      </rPr>
      <t xml:space="preserve">Control y Seguimiento: 
</t>
    </r>
    <r>
      <rPr>
        <sz val="10"/>
        <color theme="1"/>
        <rFont val="Calibri"/>
        <family val="2"/>
        <scheme val="minor"/>
      </rPr>
      <t xml:space="preserve">Realizar evaluación y seguimiento  periódico a los procesos y gestión del DASCD, a través de auditorías y monitoreo, que permitan identificar e implementar acciones preventivas, correctivas y de mejora, para el fortalecimiento de la gestión institucional.
</t>
    </r>
  </si>
  <si>
    <t xml:space="preserve">Desactualización de los instrumentos archivísticos de la entidad.
</t>
  </si>
  <si>
    <t>Falta de capacitación del Recurso humano en materia de Gestión Documental.</t>
  </si>
  <si>
    <t>Desorden de los documentos del DASCD.
Perdida de la Memoria Institucional de la entidad.
Retrasos en la gestión de los procesos administrativos de la entidad.</t>
  </si>
  <si>
    <t>Procesos disciplinarios 
Detrimento patrimonial de recursos públicos.</t>
  </si>
  <si>
    <t xml:space="preserve">Detrimento patrimonial de recursos públicos.
Procesos disciplinarios 
</t>
  </si>
  <si>
    <t>Incumplimiento de las metas de la Entidad
Presentación o divulgación de información no confiable</t>
  </si>
  <si>
    <r>
      <rPr>
        <b/>
        <sz val="10"/>
        <color theme="1"/>
        <rFont val="Calibri"/>
        <family val="2"/>
        <scheme val="minor"/>
      </rPr>
      <t>Gerencia Estratégica</t>
    </r>
    <r>
      <rPr>
        <sz val="10"/>
        <color theme="1"/>
        <rFont val="Calibri"/>
        <family val="2"/>
        <scheme val="minor"/>
      </rPr>
      <t xml:space="preserve">:
Establecer los lineamientos estratégicos y de operación en la Entidad, mediante procesos de planeación y seguimiento, que orienten la gestión institucional y el logro de los objetivos estratégicos del DASCD </t>
    </r>
  </si>
  <si>
    <t>El entregar lineamientos pocos claros o inoportunos para la planeación de los proyectos hacia las dependencias, puede generar la inoportunidad en la planeación de planes y proyectos para cada vigencia en la Entidad, lo cual puede generar incumplimiento de las metas por no tener el tiempo suficiente para la ejecución de los proyectos</t>
  </si>
  <si>
    <t xml:space="preserve">
Hallazgos administrativos de órganos de control y/o de entes certificadores
Resultados negativos en la medición  de los instrumentos de gestión nacionales y distritales
</t>
  </si>
  <si>
    <t xml:space="preserve">Pérdida de credibilidad en la Entidad 
Toma de decisiones basados en información errada
Limitación en el control social </t>
  </si>
  <si>
    <t xml:space="preserve">Falta de claridad en la solicitud de las acciones comunicativas </t>
  </si>
  <si>
    <t xml:space="preserve">Pérdida de credibilidad en la información que se divulga
</t>
  </si>
  <si>
    <t>Sanciones disciplinarias para la Entidad
Mala percepción de la imagen por parte de los grupos de valor</t>
  </si>
  <si>
    <t xml:space="preserve">Daño antijurídico para la Entidad
Afectación en la satisfacción de los usuarios y partes interesadas  
Generar incidencias disciplinarias
</t>
  </si>
  <si>
    <t xml:space="preserve">Desarrollo de acciones comunicativas sin el cumplimiento de los lineamientos de la imagen institucional por parte de las dependencias </t>
  </si>
  <si>
    <t xml:space="preserve">Omisión de procedimientos establecidos </t>
  </si>
  <si>
    <t xml:space="preserve">La omisión de procedimientos establecidos por la Oficina de Comunicaciones por parte de las dependencias, puede generar el desarrollo de acciones comunicativas sin el cumplimiento de los lineamientos de la imagen institucional, lo cual afecta la imagen gráfica institucional que se presenta ante los diferentes públicos por diferentes medios. </t>
  </si>
  <si>
    <t xml:space="preserve">Afectación de la imagen gráfica institucional que se presenta ante los diferentes públicos por diferentes medios. </t>
  </si>
  <si>
    <t>La desactualización en cuanto a los temas técnicos y normativos pertinentes y la Falta de rigurosidad en el análisis y revisión de documentos pueden generar que se emitan  conceptos y asesorías técnico-jurídicos  que no se encuentren acordes con la normatividad vigente o con los componentes o lineamientos técnicos establecidos, lo cual puede ocasionar, daño antijurídico para la Entidad, deterioro de la imagen  o en dado caso generar incidencia disciplinaria</t>
  </si>
  <si>
    <r>
      <rPr>
        <b/>
        <sz val="10"/>
        <color theme="1"/>
        <rFont val="Calibri"/>
        <family val="2"/>
        <scheme val="minor"/>
      </rPr>
      <t>Organización del Trabajo :</t>
    </r>
    <r>
      <rPr>
        <sz val="10"/>
        <color theme="1"/>
        <rFont val="Calibri"/>
        <family val="2"/>
        <scheme val="minor"/>
      </rPr>
      <t xml:space="preserve">
Prestar asesoría y realizar conceptualización tecnico jurídica a las Entidades, organismos  y servidores distritales, con relación a modificación de estrucutura organizacional, planta de personal, manual específico de funciones y de competencias laborales, escala salarial y situaciones administrativas relacionadas con la gestión del empleo público en el Distrito.</t>
    </r>
  </si>
  <si>
    <t xml:space="preserve">El Líder del proceso de Atención al Ciudadano, semanalmente, consolida la base de datos de los requerimientos que ingresan por el aplicativo de correspondencia, verificando y aclarando los vencidos y los que se encuentran en trámite. Esta información es enviada a los responsables y a los auxiliares administrativos de cada área. Adicionalmente, de forma mensual se envía el informe de PQRS indicando la gestión realizada y la pendiente de trámite. Como evidencia quedan los correos electrónicos semanales y el informe mensual que también es publicado en la web de la Entidad en el botón de transparencia. En caso de que no se cumplan con los tiempos, se solicita a las áreas la justificación de las demoras en la respuesta a través de correo electrónico.      </t>
  </si>
  <si>
    <t xml:space="preserve">Insuficiente divulgación  de las actividades de bienestar, capacitación, formación  o divulgación de eventos sin el tiempo suficiente. </t>
  </si>
  <si>
    <t>El líder de bienestar o capacitación, previo a la realización de cada actividad, realiza la planeación definiendo todos los criterios necesarias para garantizar la ejecución, incluyendo parmáteros para el diseño de las piezas comunicativas necesarias, identifica los canales de difusión, y las fechas en que se requieren tener las piezas, esto queda evidenciado en los formatos M-DCH-FM-032 Planificación y evaluacion de eventos de capacitación y M-DCH-FM-033 Planificación de eventos de bienestar, posteriormente realizan la solicitud a Comunicaciones mediante el formato E-COM-FM-001 Formato solicitud de Comunicacion y realiza seguimiento al cumplimiento de la solicitud de acuerdo a lo programado.  En los casos donde se encuentre que no hay suficiente despliegue de información de la actividad, se realizan llamadas a los equipos transversales, se envían mensajes por whatss app a los grupos objetivos y se envían correos electrónicos a grupos de valor.</t>
  </si>
  <si>
    <t xml:space="preserve">
Actividades de bienestar, formación y capacitación que no cuenten con la cobertura de beneficiarios esperada </t>
  </si>
  <si>
    <t>El líder de bienestar y el líder de capacitación, anualmente  identifican  la población objetivo de acuerdo a los criterios de participación establecidos por actividad y emiten mediante circular dicha información para todas las Entidades distritales, al incio de cada vigencia.  Quedando como evidencia el envío de correos electrónicos a grupos de talento humano con la circular.  En caso de presentarse alguna inconsistencia en la población identificada, se enviará por correo electrónico una  precisión de la información a la Entidad que corresponda.</t>
  </si>
  <si>
    <t>Errores u omisiones en la revisión de documentos aportados por la persona a vincular para respaldar cumplimiento de requisitos, por parte de la comisión de personal del DASCD en procesos de vinculación a través de concurso de méritos</t>
  </si>
  <si>
    <t xml:space="preserve">Errores u omisiones en la revisión de documentos aportados por la persona a vincular para respaldar cumplimiento de requisitos por parte del proceso de talento humano </t>
  </si>
  <si>
    <t xml:space="preserve">Sanciones disciplinarias, penales, y/o fiscales
Reprocesos administrativos
 Afectación en el desarrollo de las actividades de los procesos de la Entidad. </t>
  </si>
  <si>
    <t xml:space="preserve">No realizar los diagnósticos  y anteproyecto del Plan Estratégico de Talento Humano con la debida antelación para cumplir con los tiempos establecidos </t>
  </si>
  <si>
    <t>Percepción negativa por parte de los funcionarios frente a la gestión del talento humano de la Entidad
Retrasos en la ejecución de actividades del Plan Estratégico de Constitución de reservas presupuestales o pérdida de recursos.</t>
  </si>
  <si>
    <t xml:space="preserve"> Inconsistencias en la inclusión de novedades de nómina</t>
  </si>
  <si>
    <t>Deficiencias en la revisión de la prenómina</t>
  </si>
  <si>
    <t xml:space="preserve">El profesional de nómina mensualmente valida el archivo físico de las novedades reportadas en el mes y las incluye en la liquidación en el sistema de nómina. En caso de encontrar inconsistencia  realiza el ajuste correspondiente. </t>
  </si>
  <si>
    <t xml:space="preserve">La ausencia de infraestructura física adecuada para el almancenamiento de los bienes, el Registro o inventario sin la actualización requerida,  la desorganización o descuido por parte de los funcionarios encargados de almacenar los bienes en la bodega pueden ocasionar Pérdida por vencimiento, daño o hurto de los bienes de la entidad en bodega, causando detrimiento patrimonial de los recursos publicos </t>
  </si>
  <si>
    <t xml:space="preserve">La Desactualización de los instrumentos archivísticos de la entidad y la Falta de capacitación del Recurso humano en materia de Gestión Documental, Repercuten en  la Dificultad en el acceso y recuperación de los documentos de archivo de la Entidad, lo cual puede ocasionar desorden de los documentos del DASCD, perdida de la Memoria Institucional de la entidad y retrasos en la gestión de los procesos administrativos de la entidad.
</t>
  </si>
  <si>
    <t xml:space="preserve">El profesional encargado de Gestión Documental, verifica anualmente los instrumentos archivísticos de la entidad y en caso de que sea necesario actualizarlos de acuerdo a la norma archivística; establece el cronograma para los ajustes que se requieran. Como evidencia queda el registro en los planes de acción del proceso de Gestión Documental. En caso de que algún instrumento no se contemple, se incluye posteriormente en el cronograma del proyecto </t>
  </si>
  <si>
    <t xml:space="preserve">Deficiente Utilización del Manual Operativo de Presupuesto y Decreto de Liquidación del presupuesto desactualizados.
</t>
  </si>
  <si>
    <t>Utilización  inadecuada de los rubros presupuestales</t>
  </si>
  <si>
    <t xml:space="preserve">Ejecuciones presupuestales inconsistentes 
Informes y reportes presupuestales no confiables y/o no relevantes que conllevan a decisiones erradas.                                                            
Sanciones disciplinarias a las que haya lugar.  
                            </t>
  </si>
  <si>
    <t xml:space="preserve"> Adopción inapropiada del marco normativo de la entidad para entidades de gobierno.</t>
  </si>
  <si>
    <t>Registro inoportuno de hechos económicos o sin su respectivo soporte</t>
  </si>
  <si>
    <t xml:space="preserve">Ausencia o incumplimiento del plan de sostenibilidad contable de la Entidad </t>
  </si>
  <si>
    <t xml:space="preserve">Toma de decisiones basada en información errada.    
Sanciones disciplinarias.               
      </t>
  </si>
  <si>
    <t xml:space="preserve">La  adopción inapropiada del marco normativo de la entidad para entidades de gobierno, el registro inoportuno de hechos económicos o sin su respectivo soporte y la ausencia o incumplimiento del plan de sostenibilidad contable de la Entidad pueden ocasionar la generación de reportes y estados financieros inconsistentes llevando a la toma de decisiones basada en información errada y/o sanciones disciplinarias.               
</t>
  </si>
  <si>
    <t xml:space="preserve">El contador antes del cierre de cada mes, efectúa conciliaciones con los responsables de procesos involucrados (áreas ),  en donde se valida los respectivos soportes entregados y saldos de las operaciones económicas realizadas en cada uno de los procesos.   La evidencia se deja registrada en actas de conciliación. En caso de encontrar diferencias se envia correo electrónico al responsable, en caso de que no se pueda realizar el ajuste por el cierre contable, queda como compromiso para el mes siguiente en la respectiva acta de conciliación.     </t>
  </si>
  <si>
    <t xml:space="preserve">El contador (a), anualmente elabora el plan de sostenibilidad contable para aprobación  y seguimiento del comité de sostenibilidad, en donde se incluyen las actividades, responsables y fechas de entrega de información susceptible de ser reconocida contablemente. La aprobación y seguimiento quedan consignados en el acta del comité que se realiza cuatrimestalmente. En caso de encontrar incumplimiento en el plan, se enviará comunicación al responsable de la dependencia para su correspondiente gestión. </t>
  </si>
  <si>
    <t xml:space="preserve">Falta de control y seguimiento al proveedor y/o contratista </t>
  </si>
  <si>
    <t xml:space="preserve">Seleccionar proveedores y/contratistas no idóneos </t>
  </si>
  <si>
    <t xml:space="preserve">Los profesionales  y/o Jefes  de cada área según aplique, cada vez que se va a celebrar un contrato, verifican el cumplimiento  de cada uno de los requisitos frente a los documentos aportados por el futuro proveedor,  mediante evaluaciones, verificaciones y/o formato de idoneidad o acta de recomendación cuando aplique, en caso de no cumplir algún requisito se le requiere al proveedor o se excluye del proceso </t>
  </si>
  <si>
    <t>Administración deficiente o inadecuada de la infraestructura y Falta de monitoreo a la misma</t>
  </si>
  <si>
    <t>Una administración deficiente o inadecuada de la infraestructura y Falta de monitoreo a la misma,  las desactualizaciones de versiones de programas informáticos y/o falta de renovación de licencias, la obsolescencia y/o daño en los equipos,  la
falta de ejecución de mantenimiento preventivos y correctivos y la Falta de claridad en los perfiles y roles para la gestión de accesos de los recursos tecnológicos, pueden generar Indisponibilidad de la Infraestructura tecnológica y servicios TI, causando afectación de la seguridad de la información, Indisponibilidad de los recursos tecnológicos y servicios TI y Degradación de los servicios</t>
  </si>
  <si>
    <t>Afectación de la seguridad de la información 
Indisponibilidad de los recursos tecnológicos y servicios TI.
Degradación de los servicios</t>
  </si>
  <si>
    <t xml:space="preserve"> Ofrecimiento/recepción de sobornos o beneficios de algún otro tipo para favorecer intereses particulares.
</t>
  </si>
  <si>
    <t xml:space="preserve"> Falta de registro, control y trazabilidad de las solicitudes </t>
  </si>
  <si>
    <t>El ofrecimiento/recepción de sobornos o beneficios de algún otro tipo, para favorecer intereses particulares, Estableciendo necesidades inexistentes o innecesariasEstudios y/o documentos previos direccionados a favor de un proveedor, junto con la adecuación de modalidades de contratación a aun caso particular Abuso del poder y la omisión de requisitos legales, tecnicos, presupuestales por intereses particulares ocasionan que los procesos de contratación puedan ser direccionados para favorecer a un particular o tercero</t>
  </si>
  <si>
    <t>El supervisor  de acuerdo con la periodicidad establecida en cada contrato en la forma de pago, verifica el cumplimiento de las obligaciones a través de los informes de ejecución los cuales quedan consignados en el Formato A-CON-FM-020 Informe del Contratista Supervisor y también con el formato A-CON-FM-022 Acta de Recibo Final y estos son publicados en el SECOP y archivados en físico en el expediente de cada contrato. En caso de encontrar algún incumplimiento, el supervisor realiza inicialmente el requerimiento al contratista. De persistir el incumplimiento se adelanta un proceso administrativo por presunto incumplimiento.</t>
  </si>
  <si>
    <t xml:space="preserve">El incumplimiento de los procedimientos internos y de la normatividad vigente por omisión o desconocimiento  puede generar que la supervisión de contratos sea  ejercida de forma inadecuada lo que ocasiona detrimento patrimonial, bienes o productos o servicios de baja calidad o hechos cumplidos que generen sanciones, demandas </t>
  </si>
  <si>
    <t xml:space="preserve"> En el proceso de contratación, cada vez que se asigna un supervisor,  se hace entrega con la designación una guía de buenas practicas en materia de supervisión contractual para que sea aplicada por el funcionario, esto queda consignado  en el formato A-CON-FM-014 Buenas practicas en materia de supervisión contractual, el cual es firmado por el mismo, en caso que el supervisor no ejerza sus funciones adecuadamente, se expone a un proceso disciplinario y/o pena y/o fiscal  </t>
  </si>
  <si>
    <r>
      <rPr>
        <b/>
        <sz val="10"/>
        <color theme="1"/>
        <rFont val="Calibri"/>
        <family val="2"/>
        <scheme val="minor"/>
      </rPr>
      <t>Gestión Jurídica:</t>
    </r>
    <r>
      <rPr>
        <sz val="10"/>
        <color theme="1"/>
        <rFont val="Calibri"/>
        <family val="2"/>
        <scheme val="minor"/>
      </rPr>
      <t xml:space="preserve"> 
Realizar la defensa judicial en los procesos litigiosos de cualquier naturaleza, que se adelanten en contra del departamento o en los que éste intervenga como demandante o como tercero interviniente o coadyuvante, dando respuesta oportuna a las diferentes actuaciones judiciales, con el fin de defender los intereses de la Entidad. </t>
    </r>
  </si>
  <si>
    <t>Subdirección Técnico jurídica / Líder del proceso de Gestión Jurídica</t>
  </si>
  <si>
    <t xml:space="preserve">Respuestas a los términos judiciales por fuera del tiempo establecido por el operador judicial </t>
  </si>
  <si>
    <t>La omisión de los términos perentorios y la Inoportuna actuación por parte del abogado externo, pueden ocasionar respuestas a los términos judiciales por fuera del tiempo establecido por el operador judicial, lo cual genera pérdida de los procesos judiciales y condenas, pérdidas patrimoniales o sanciones de ley disciplinarias, fiscales y económicas</t>
  </si>
  <si>
    <t>Pérdida de los procesos judiciales y condenas
Pérdidas patrimoniales 
Sanciones de ley disciplinarias, fiscales y económicas</t>
  </si>
  <si>
    <t>El no aporte de pruebas o pruebas insuficientes o adelantar actuaciones judiciales soportadas bajo normatividad incorrecta o no vigente pueden ocasionar que se presenten procesos judiciales con fallo  desfavorable para la Entidad trayendo como consecuencia condenas por parte de los operadores judiciales</t>
  </si>
  <si>
    <t>El/la profesional responsable de la defensa judicial, cada vez que elabora un proyecto de respuesta, envía al Subdirector/a quien valida que la respuesta esté bajo la normatividad vigente y aprueba la respuesta con un visto bueno. En caso de encontrar una inconsistencia, lo devuelve al/a profesional.</t>
  </si>
  <si>
    <t xml:space="preserve">No Aporte de pruebas o pruebas insuficientes </t>
  </si>
  <si>
    <r>
      <rPr>
        <b/>
        <sz val="10"/>
        <color theme="1"/>
        <rFont val="Calibri"/>
        <family val="2"/>
        <scheme val="minor"/>
      </rPr>
      <t>Gestión de las TIC´s:</t>
    </r>
    <r>
      <rPr>
        <sz val="10"/>
        <color theme="1"/>
        <rFont val="Calibri"/>
        <family val="2"/>
        <scheme val="minor"/>
      </rPr>
      <t xml:space="preserve"> 
Administrar adecuadamente la infraestructura tecnológica que  soportan los servicios TI,  a través del monitoreo, mantenimiento preventivo y correctivo con el fin de satisfacer continuamente las necesidades de disponibilidad tecnológica de la Entidad. </t>
    </r>
  </si>
  <si>
    <t>Anualmente la OTIC gestiona la contratación de un proveedor para realizar mantenimiento preventivo semestralmente y mantenimiento correctivo a demanda, cubriendo la totalidad de los equipos tecnológicos de la entidad. La programación es acordada al inicio del contrato lo cual queda documentado dentro de la carpeta del contrato junto con los informes de resultado de los mantenimientos. En caso de no poder realizarse los mantenimientos en las fechas inicialmente programadas, se reprogramarán.</t>
  </si>
  <si>
    <t xml:space="preserve">El establecimiento de programa de las auditorias no adecuados puede generar que se de opinión inapropiada en el ejercicio de auditoría, lo cual puede presentar sesgo en el análisis de información auditada, informes de auditoria que no le agrega valor a los procesos y a la gestión de la Entidad. </t>
  </si>
  <si>
    <t xml:space="preserve">Sesgo en el análisis de información auditada, informes de auditoria que no le agrega valor a los procesos y a la gestión de la Entidad. </t>
  </si>
  <si>
    <t xml:space="preserve">Que pasa con las desviaciones </t>
  </si>
  <si>
    <t>Vigencia desde: Agosto de 2019</t>
  </si>
  <si>
    <t>Se evidencia la remisión por correo electrónico al abogado externo de cada una de las actuaciones judiciales adelantadas en este periodo objeto de seguimiento.</t>
  </si>
  <si>
    <t>Verificadas las respuestas dadas a las tutelas interpuestas al DASCD, se evidencia que se cumple con los puntos de control y los vistos buenos correspondientes que dan constancia que se ajusta a la normatividad y las pruebas correspondientes.</t>
  </si>
  <si>
    <t>Teniendo en cuenta los reducidos tiempos de respuesta otorgados por el operador judicial correspondiente, la verificación se realiza sobre el respectivo documento que remite entre el abogado externo y la profesional de la STJ encargada de la defensa judicial, en donde se encuentra en el respectivo documento el visto de la Subdirectora Técnico Jurídica.
Para el período evaluado, no se evidencia que se hay materializado el riesgo.</t>
  </si>
  <si>
    <t xml:space="preserve">El profesional encargado de Gestión Documental, anualmente,  establece el cronograma de socializaciónes y coordina los recursos necesarios para la realizacion de minimo 5 sesiones durante la vigencia,. Como evidencia queda el cronograma de socializaciones, listados de asistencia y las invitaciones a través de los medios de comunicación oficiales de la Entidad.  En caso de que no se cumpla con el mínimo de sesiones en las fechas programadas,  se reprograman las sesiones y se buscan estrategias alternas para completar la cantidad mínima de sesiones.   </t>
  </si>
  <si>
    <t>El Líder funcional de SIDEAP, cada vez que llegue una solicitud de información donde requiera datos personales, validará que el solicitante cuente con un acuerdo de confidencialidad firmado y un perfil en SIDEAP vigente, cuando se presente una finalidad acorde con la autorización dada por los titulares de los datos y/o en los casos enmarcados en la ley. En caso de no tener el acuerdo ni el perfil vigente, se informará al solicitante para que lo tramite con los requerimientos solicitados. Como evidencia queda el cuadro de control de solicitudes</t>
  </si>
  <si>
    <r>
      <t>Al inicio de la vigencia se revisaron los instrumentos archivísticos, en esta revisión se identificó que requería actualización los siguientes intrumentos: TRD. Dentro del plan de acción 2019 de gestión documental, se incluyó la actualización de las TRD, la evidencia reposa en la carpeta z: ruta:</t>
    </r>
    <r>
      <rPr>
        <sz val="11"/>
        <color rgb="FFC00000"/>
        <rFont val="Calibri"/>
        <family val="2"/>
        <scheme val="minor"/>
      </rPr>
      <t xml:space="preserve"> Z:\4-Segimiento_Plan_accion_2019\400_SGC\3_Gestion_documental</t>
    </r>
    <r>
      <rPr>
        <sz val="11"/>
        <color theme="1"/>
        <rFont val="Calibri"/>
        <family val="2"/>
        <scheme val="minor"/>
      </rPr>
      <t>, a este plan se le realiza seguimiento mensualmente. En el periodo evaluado no se ha manterializado el riesgo</t>
    </r>
  </si>
  <si>
    <r>
      <t xml:space="preserve">Durante el periodo evaluado se realizaron 3 sesiones de socialización, en las cuales se trataron los siguientes temas: 1. Aspectos normativos en el mes de mayo, 2. Aplicación TRD y TVD en el mes de julio  3. Intrumentos archivísticos en el mes de agosto. En el periodo anterior se realizó una sesión en abril y la última se tiene programada para el mes de octubre para completar las 5 sesiones de la vigencia. 
El cronograma de socializaciones se encuentra en la circular en la carpeta z ruta: </t>
    </r>
    <r>
      <rPr>
        <sz val="11"/>
        <color rgb="FFC00000"/>
        <rFont val="Calibri"/>
        <family val="2"/>
        <scheme val="minor"/>
      </rPr>
      <t>Z:\4Segimiento_Plan_accion_2019\400_SGC\3_Gestion_documental\2. Evidencias_febrero</t>
    </r>
    <r>
      <rPr>
        <sz val="11"/>
        <color theme="1"/>
        <rFont val="Calibri"/>
        <family val="2"/>
        <scheme val="minor"/>
      </rPr>
      <t xml:space="preserve">
y los listados de asistencia de los meses correspondientes se encuentran en la caperta z: rutas: 1. Socialización Mayo: </t>
    </r>
    <r>
      <rPr>
        <sz val="11"/>
        <color rgb="FFC00000"/>
        <rFont val="Calibri"/>
        <family val="2"/>
        <scheme val="minor"/>
      </rPr>
      <t xml:space="preserve">Z:\4-Segimiento_Plan_accion_2019\400_SGC\3_Gestion_documental\5. Evidencias_mayo\Actividad 7, </t>
    </r>
    <r>
      <rPr>
        <sz val="11"/>
        <rFont val="Calibri"/>
        <family val="2"/>
        <scheme val="minor"/>
      </rPr>
      <t>2</t>
    </r>
    <r>
      <rPr>
        <sz val="11"/>
        <color rgb="FFC00000"/>
        <rFont val="Calibri"/>
        <family val="2"/>
        <scheme val="minor"/>
      </rPr>
      <t xml:space="preserve">. </t>
    </r>
    <r>
      <rPr>
        <sz val="11"/>
        <rFont val="Calibri"/>
        <family val="2"/>
        <scheme val="minor"/>
      </rPr>
      <t>socialización de julio:</t>
    </r>
    <r>
      <rPr>
        <sz val="11"/>
        <color rgb="FFC00000"/>
        <rFont val="Calibri"/>
        <family val="2"/>
        <scheme val="minor"/>
      </rPr>
      <t xml:space="preserve"> Z:\4-Segimiento_Plan_accion_2019\400_SGC\3_Gestion_documental\7. Evidencias_julio\Actividad 7 y</t>
    </r>
    <r>
      <rPr>
        <sz val="11"/>
        <rFont val="Calibri"/>
        <family val="2"/>
        <scheme val="minor"/>
      </rPr>
      <t xml:space="preserve"> 3. Socialización agosto: </t>
    </r>
    <r>
      <rPr>
        <sz val="11"/>
        <color rgb="FFC00000"/>
        <rFont val="Calibri"/>
        <family val="2"/>
        <scheme val="minor"/>
      </rPr>
      <t>Z:\4-Segimiento_Plan_accion_2019\400_SGC\3_Gestion_documental\8. Evidencias_agosto\Actividad 7</t>
    </r>
  </si>
  <si>
    <t xml:space="preserve">Este riesgo se identifica apartir del ajuste de la matriz de riesgos el 26 de agosto de 2019, La evidencia de este control está en proceso de implementanción, el control ya se venía aplicando, pero se está mejorando con el fin de que sea efectivo y tener la evidencia correspondiente. Durante el periodo de seguimiento no se ha materializado el riesgo. </t>
  </si>
  <si>
    <t xml:space="preserve">Se realizó reunión con el proceso, de la cual quedó listado de asistencia, donde se verificó que las evidencias de los controles están en construcción ya que actualizaron los riesgos en el mes de Agosto y los controles. El proceso explicó cómo van a realizar los controles futuros de acuerdo a lo propuesto, se valida que el riesgo no se ha materializado. </t>
  </si>
  <si>
    <t>A partir del ajuste de la matriz de riesgos el 26 de agosto de 2019, se define este control para los reportes posteriores, ademas es importante indicar que a pesar de no estar implementado el control el riesgo no se ha materializado durante este periodo.</t>
  </si>
  <si>
    <t xml:space="preserve">El Profesional de la OAP responsable del Modelo de Gestión, anualmente,  apartir de los autodágnosticos y resultados del FURAG y otras mediciones de gestión,  orienta a las dependencias en la inclusión de temas a implementar y/o ajustar relacionados con el MIPG antes de 31 de enero de la siguiente vigencia para que sean incluidos en sus planes de acción. Una vez se consolida el Plan de Acción Institucional se verifica que esas orientaciones estén inmersas en  los diferentes planes de acción de cada dependencia y de allí se extrae la información y se consolidan en el "PLAN DE ADECUACIÓN E IMPLEMENTACIÓN DEL MODELO INTEGRADO DE PLANEACIÓN Y GESTIÓN  - MIPG" como evidencia de esta planificación.
En caso de que se evidencien acciones faltantes por incluir, se  se solicita la inclusión a la dependencia correspondiente. </t>
  </si>
  <si>
    <r>
      <t xml:space="preserve">Para la vigencia 2019  como resultado de los autodiagnósticos del modelo integrado de planeación y gestión MIPG, realizados en la vigencia anterior, se elaboró el  "PLAN DE ADECUACIÓN E IMPLEMENTACIÓN DEL MODELO INTEGRADO DE PLANEACIÓN Y GESTIÓN  - MIPG, con las actividades que se deben adelantar durante el año en todas las dependencias para disminuir las brechas existentes frente a los lineamientos del modelo. A cada dependencía se le entregó su resultado y las actividades que le apuntaban a este objetivo, con el fin de que fueran incluidas en los planes de acción y proyectos de cada uno. El cronograma reposa en la carpeta compartida Z ruta: </t>
    </r>
    <r>
      <rPr>
        <sz val="11"/>
        <color rgb="FFC00000"/>
        <rFont val="Calibri"/>
        <family val="2"/>
        <scheme val="minor"/>
      </rPr>
      <t>Z:\4-Segimiento_Plan_accion_2019\110_OAP\Cronograma adecuación MIPG.</t>
    </r>
    <r>
      <rPr>
        <sz val="11"/>
        <rFont val="Calibri"/>
        <family val="2"/>
        <scheme val="minor"/>
      </rPr>
      <t xml:space="preserve"> El riesgo no se ha materializado. </t>
    </r>
  </si>
  <si>
    <t xml:space="preserve">Se revisó la planificación mencionada el el Plan de adecuación e implementación de MIPG en la carpeta Z, en la ruta mencionada,  esto se realizó al inicio de la vigencia, por tanto el control es anual. Se evidencia el control completo de acuerdo con lo establecido por el proceso, se espera en el próximo seguimiento tener la planificación de la próxima vigencia o parte de esta. El riesgo no se ha materializado </t>
  </si>
  <si>
    <r>
      <t xml:space="preserve">El control se ejecutó al finalizar la vigencia anterior, cuando se realizó la planeación de la Entidad y se plasmo en el proyecto de la OAP "Mantenimiento de la certificación ISO 9001:2015" en el Formato Cronograma para Control del Proyecto E-GES-FM-023, el cual reposa en la carpeta compartida z: ruta: </t>
    </r>
    <r>
      <rPr>
        <sz val="11"/>
        <color rgb="FFC00000"/>
        <rFont val="Calibri"/>
        <family val="2"/>
        <scheme val="minor"/>
      </rPr>
      <t xml:space="preserve">Z:\4-Segimiento_Plan_accion_2019\110_OAP\7_Certificacion_ISO_ 90012015\08_2019. </t>
    </r>
    <r>
      <rPr>
        <sz val="11"/>
        <color theme="1"/>
        <rFont val="Calibri"/>
        <family val="2"/>
        <scheme val="minor"/>
      </rPr>
      <t xml:space="preserve">Antes de finalizar esta vigencia se debe repetir el ejercicio para la próxima vigencia. El riesgo no se ha materializado </t>
    </r>
  </si>
  <si>
    <t xml:space="preserve">Se revisó la planificación mencionada en la carpeta z,  se evidencia el control completo de acuerdo con lo establecido por el prceso, se espera en el próximo seguimiento tener la planificación de la próxima vigencia. El riesgo no se ha materializado </t>
  </si>
  <si>
    <r>
      <t xml:space="preserve">Se realiza mensualmente el seguimiento a los proyectos que garantizan la implementación del modelo de gestión, durante los primeros diez días de cada mes, para esta vigencia hay 53 proyectos, de los cuales 2 corresponden al modelo de gestión y al sistema de gestión de calidad, de igual forma, las dependencias en sus proyectos tienen incluidas actividades que le apuntan al cumplimiento de los lineamientos del modelo de gestión y disminución de brechas.  Los seguimientos menusales con sus correspondientes evidencias reposan en la carpeta z ruta: </t>
    </r>
    <r>
      <rPr>
        <sz val="11"/>
        <color rgb="FFC00000"/>
        <rFont val="Calibri"/>
        <family val="2"/>
        <scheme val="minor"/>
      </rPr>
      <t xml:space="preserve">Z:\4-Segimiento_Plan_accion_2019\110_OAP\9_Implementacion_MIPG, Z:\4-Segimiento_Plan_accion_2019\110_OAP\Cronograma adecuación MIPG </t>
    </r>
    <r>
      <rPr>
        <sz val="11"/>
        <color theme="1"/>
        <rFont val="Calibri"/>
        <family val="2"/>
        <scheme val="minor"/>
      </rPr>
      <t xml:space="preserve">y </t>
    </r>
    <r>
      <rPr>
        <sz val="11"/>
        <color rgb="FFC00000"/>
        <rFont val="Calibri"/>
        <family val="2"/>
        <scheme val="minor"/>
      </rPr>
      <t xml:space="preserve">Z:\4-Segimiento_Plan_accion_2019\110_OAP\7_Certificacion_ISO_ 90012015, </t>
    </r>
    <r>
      <rPr>
        <sz val="11"/>
        <rFont val="Calibri"/>
        <family val="2"/>
        <scheme val="minor"/>
      </rPr>
      <t xml:space="preserve">el riesgo no se ha materializado </t>
    </r>
  </si>
  <si>
    <t xml:space="preserve">Se revisan las evidencias, encontrado en la carpeta mencionada los cronogramas del plan de adecuación y de los  dos proyectos que le apuntan a gantantizar la implementación del modelo de gestión. Estos cuentan con su correspondiente seguimiento de todos los meses y evidencias completo hasta el mes de Julio, en estos días se encuentran publicando lo correspondiente al mes de agosto, no se ha materializado el riesgo. </t>
  </si>
  <si>
    <r>
      <t xml:space="preserve">Atendiendo instrucciones de la Subdirectora Técnico Jurídica del Servicio Civil, supervisora del contrato No.  CPS-P-023-2019, memorando designación de supervisión No. IE-320 del 04/02/2019, el Profesional de la STJ encargada de la defensa judicial, notifica al abogado externo por medio de correo electrónico al Email: ddolar1@hotmail.com, se adjunta correos electrónicos de la notificación de las tutelas: 
1. Acción de Tutela No. 2019-00673, interpuesta por JULIO HERMES MEDINA PINZÓN.
2. Acción de Tutela No. 2019-00465, interpuesta por MARTHA DIADIRA LEÓN AROCA.
3. Acción de Tutela No. 2019-00246, interpuesta por  MYRIAN CECILIA DUEÑAS PARADA.
4. Acción de Tutela No. 2019-10008, interpuesta por  PAOLA ANDREA GÓMEZ HERRERA.
5. Acción de Cumplimiento  No. 2019-00305, interpuesta por  JORGE ENRIQUE BUITRAGO PUENTES.
Estos documentos reposan en la carpeta </t>
    </r>
    <r>
      <rPr>
        <sz val="10"/>
        <color rgb="FFC00000"/>
        <rFont val="Calibri"/>
        <family val="2"/>
        <scheme val="minor"/>
      </rPr>
      <t xml:space="preserve">Z:\1-SIG-DASCD\22-Matriz de Riesgos\2019\Evidencias_Matriz_Riesgos Segundo Cuatrimestre\14. Gestión Jurídica\EVIDENCIAS
</t>
    </r>
  </si>
  <si>
    <t xml:space="preserve">La planeación de los proyectos a desarrollar en la vigencia 2019, se realizó en el tercer cuatrimestre del año 2018 y el primer cuatrimestre del año 2019. Por tanto en este periodo no se adelantan acciones para este control ya que su periodicidad es anual. El riesgo no se ha materializado </t>
  </si>
  <si>
    <r>
      <t xml:space="preserve">La oficina Asesora de Planeación mensualmente, verificó que cada uno de los proyectos asociados a la estrategia anual, tuvieran seguimiento y cargada las evidencias mencionadas en cada uno de los diferentes cronogramas, en la ruta: </t>
    </r>
    <r>
      <rPr>
        <sz val="11"/>
        <color rgb="FFC00000"/>
        <rFont val="Calibri"/>
        <family val="2"/>
        <scheme val="minor"/>
      </rPr>
      <t>Z:\4-Segimiento_Plan_accion_2019</t>
    </r>
    <r>
      <rPr>
        <sz val="11"/>
        <color theme="1"/>
        <rFont val="Calibri"/>
        <family val="2"/>
        <scheme val="minor"/>
      </rPr>
      <t xml:space="preserve">. Igualmente, presentó en comité el seguimiento al plan de acción con un avance para cada uno de los meses de Mayo, Junio, Julio y agosto, como consta en el acta de reunión. Las actas, de los meses de mayo, junio y julio, se encuentran en la carpeta de actas de Comité Institucional de Gestión y Desempeño, del archivo de Gestión de la dependencia, el acta de agosto se encuentra en construcción.  El riesgo no se ha materializado </t>
    </r>
  </si>
  <si>
    <r>
      <t xml:space="preserve">La oficina Asesora de Planeación mensualmente, verificó que cada uno de los proyectos asociados a la estrategia anual, tuvieran seguimiento y cargada las evidencias mencionadas en cada uno de los diferentes cronogramas, en la ruta: </t>
    </r>
    <r>
      <rPr>
        <sz val="11"/>
        <color rgb="FFC00000"/>
        <rFont val="Calibri"/>
        <family val="2"/>
        <scheme val="minor"/>
      </rPr>
      <t>Z:\4-Segimiento_Plan_accion_2019</t>
    </r>
    <r>
      <rPr>
        <sz val="11"/>
        <color theme="1"/>
        <rFont val="Calibri"/>
        <family val="2"/>
        <scheme val="minor"/>
      </rPr>
      <t>. Igualmente, presentó en comité el seguimiento al plan de acción con un avance para cada uno de los meses de Mayo, Junio, Julio y agosto, como consta en el acta de reunión. Las actas, de los meses de mayo, junio y julio, se encuentran en la carpeta de actas de Comité Institucional de Gestión y Desempeño, del archivo de gestión de la dependencia, el acta de agosto se encuentra en construcción. El riesgo no se ha materializado</t>
    </r>
  </si>
  <si>
    <t xml:space="preserve">Se revisaron las carpetas de los proyectos,  se evidencia el control implementado sistematicamente mes a mes, así como correos de recordación a las dependencias para el registro y cargue de información, se evidenciaron las mediciones que se realizan con esta información, la cual es reportada mensualmente al Comité  Comité Institucional de Gestión y Desempeño. El riesgo no se ha materializado </t>
  </si>
  <si>
    <t xml:space="preserve">Se evidencia que el control es anual, se cuanta con la evidencia para el inicio de la vigencia, se espera volver a a hacer el ejercicio para la próxima vigencia. En todo caso se identifica que el riesgo no se ha materializado </t>
  </si>
  <si>
    <t xml:space="preserve">Durante el cuatrimestre mayo - junio del año 2019, la defensa judicial del Departamento se adelantó en las actuaciones judiciales que se relacionan a continuación:
1. Acción de Tutela No. 2019-00673, interpuesta por JULIO HERMES MEDINA PINZÓN, Radicación DASCD ER1585 y 1587 del 13 de Mayo de 2019, el despacho de conocimiento otorgó al DASCD un (1) día, la respuesta  se radico con el número EE2707 del 14 de mayo de 2019.
2. Acción de Tutela No. 2019-00465, interpuesta por MARTHA DIADIRA LEÓN AROCA, Radicación DASCD ER1707 del 22 de mayo de 2019, el despacho de conocimiento otorgó al DASCD dos (2) días, la respuesta  se radico con el número EE1353 del 24 de mayo de 2019.
3. Acción de Tutela No. 2019-00246, interpuesta por  MYRIAN CECILIA DUEÑAS PARADA, Radicación DASCD ER2021 del 19 de junio de 2019, el despacho de conocimiento otorgó al DASCD dos (2) días, la respuesta  se radico con el número EE1607 del 19 de junio de 2019.
4. Acción de Tutela No. 2019-10008, interpuesta por  PAOLA ANDREA GÓMEZ HERRERA, Radicación DASCD ER2657 del 13 de agosto de 2019, el despacho de conocimiento otorgó al DASCD un (1) día, la respuesta  se radico con el número EE2024 del 14 de agosto de 2019.
5. Se apoyó a la Secretaría Jurídica Distrital en la Respuesta a la Acción de Cumplimiento  No. 2019-00305, interpuesta por  JORGE ENRIQUE BUITRAGO PUENTES, Radicación DASCD ER2828 del 27 de agosto de 2019, el despacho de conocimiento otorgó al DASCD tres (3) días, la respuesta  se radico con el número EE215 del 29 de agosto de 2019.
de lo relacionado se evidencia que las respuestas se dieron dentro de los términos señalados por los diferentes despachos judiciales, así las cosas no se han adelantados investigaciones de ningún tipo contra los apoderados judiciales o responsables de la defensa judicial del Departamento (Abogado Externo y Abogada Interna)
Estos documentos reposan en la carpeta Z:\1-SIG-DASCD\22-Matriz de Riesgos\2019\Evidencias_Matriz_Riesgos Segundo Cuatrimestre\14. Gestión Jurídica\EVIDENCIAS
</t>
  </si>
  <si>
    <t>Una vez verificados los soportes de cada una de las actuaciones judiciales, reportadas en el periodo de seguimiento, se puede verificar el cumplimiento frente a los términos de respuesta otorgados por el operador judicial. Se pueden también verificar por medio del Siprojweb.
A la fecha se evidencia no se ha dado desacato en actuaciones judiciales recibidas y contestadas.</t>
  </si>
  <si>
    <t>Se evidenció los soportes remitidos por la Profesional de la Subdirección Técnico Jurídica, en donde se pudo observar el cumplimiento de las 4 tutelas recibidas en el período reportado y relacionadas por la primera línea de defensa. No se evidencia que se haya materializado el riesgo, toda vez que se entregaron las respuestas con el radicado en el tiempo estipulado. No se evidenció la constancia de recibo del juzgado publicado en Siprojweb.
Al consultar en el Sistema si se presentaron desacatos se relaciona en 0 en el período consultado. 
Se recomienda publicar en el Siprojweb los soportes con la respectiva constancia de recibo del despacho judicial.</t>
  </si>
  <si>
    <t xml:space="preserve">Se evidenciaron los filtros de verificación de puntos de control de las acciones de tutela para el período reportado. De igual manera se consultó aleatoriamente el informe 5 del CPS 023-2019, donde se evidencia en los soportes el documento proyectado con la respuesta de la tutela correspondiente a Martha Diadira León. </t>
  </si>
  <si>
    <r>
      <t xml:space="preserve">La profesional de la STJ cada vez que proyecta respuesta a una actuación judicial la suscribe con el respectivo visto bueno y lo pone a consideración de la Subdirectora Técnico Jurídica. Se puede evidenciar en cada una de las respuestas a las actuaciones judiciales adelantadas por el Departamento durante el cuatrienio mayo-agosto de 2019, el correspondiente visto bueno del profesional del Departamento que adelanta la defensa judicial, así:
</t>
    </r>
    <r>
      <rPr>
        <b/>
        <sz val="10"/>
        <color theme="1"/>
        <rFont val="Calibri"/>
        <family val="2"/>
        <scheme val="minor"/>
      </rPr>
      <t>1. Acción de Tutela No. 2019-00673</t>
    </r>
    <r>
      <rPr>
        <sz val="10"/>
        <color theme="1"/>
        <rFont val="Calibri"/>
        <family val="2"/>
        <scheme val="minor"/>
      </rPr>
      <t xml:space="preserve">, interpuesta por </t>
    </r>
    <r>
      <rPr>
        <b/>
        <sz val="10"/>
        <color theme="1"/>
        <rFont val="Calibri"/>
        <family val="2"/>
        <scheme val="minor"/>
      </rPr>
      <t>JULIO HERMES MEDINA PINZÓN</t>
    </r>
    <r>
      <rPr>
        <sz val="10"/>
        <color theme="1"/>
        <rFont val="Calibri"/>
        <family val="2"/>
        <scheme val="minor"/>
      </rPr>
      <t xml:space="preserve">, Radicación DASCD ER1585 y 1587 del 13 de Mayo de 2019, el despacho de conocimiento otorgó al DASCD un (1) día, la respuesta  se radico con el número EE2707 del 14 de mayo de 2019.
</t>
    </r>
    <r>
      <rPr>
        <b/>
        <sz val="10"/>
        <color theme="1"/>
        <rFont val="Calibri"/>
        <family val="2"/>
        <scheme val="minor"/>
      </rPr>
      <t>2. Acción de Tutela No. 2019-00465</t>
    </r>
    <r>
      <rPr>
        <sz val="10"/>
        <color theme="1"/>
        <rFont val="Calibri"/>
        <family val="2"/>
        <scheme val="minor"/>
      </rPr>
      <t xml:space="preserve">, interpuesta por </t>
    </r>
    <r>
      <rPr>
        <b/>
        <sz val="10"/>
        <color theme="1"/>
        <rFont val="Calibri"/>
        <family val="2"/>
        <scheme val="minor"/>
      </rPr>
      <t>MARTHA DIADIRA LEÓN AROCA</t>
    </r>
    <r>
      <rPr>
        <sz val="10"/>
        <color theme="1"/>
        <rFont val="Calibri"/>
        <family val="2"/>
        <scheme val="minor"/>
      </rPr>
      <t xml:space="preserve">, Radicación DASCD ER1707 del 22 de mayo de 2019, el despacho de conocimiento otorgó al DASCD dos (2) días, la respuesta  se radico con el número EE1353 del 24 de mayo de 2019.
</t>
    </r>
    <r>
      <rPr>
        <b/>
        <sz val="10"/>
        <color theme="1"/>
        <rFont val="Calibri"/>
        <family val="2"/>
        <scheme val="minor"/>
      </rPr>
      <t>3. Acción de Tutela No. 2019-00246</t>
    </r>
    <r>
      <rPr>
        <sz val="10"/>
        <color theme="1"/>
        <rFont val="Calibri"/>
        <family val="2"/>
        <scheme val="minor"/>
      </rPr>
      <t xml:space="preserve">, interpuesta por  </t>
    </r>
    <r>
      <rPr>
        <b/>
        <sz val="10"/>
        <color theme="1"/>
        <rFont val="Calibri"/>
        <family val="2"/>
        <scheme val="minor"/>
      </rPr>
      <t>MYRIAN CECILIA DUEÑAS PARADA</t>
    </r>
    <r>
      <rPr>
        <sz val="10"/>
        <color theme="1"/>
        <rFont val="Calibri"/>
        <family val="2"/>
        <scheme val="minor"/>
      </rPr>
      <t xml:space="preserve">, Radicación DASCD ER2021 del 19 de junio de 2019, el despacho de conocimiento otorgó al DASCD dos (2) días, la respuesta  se radico con el número EE1607 del 19 de junio de 2019.
</t>
    </r>
    <r>
      <rPr>
        <b/>
        <sz val="10"/>
        <color theme="1"/>
        <rFont val="Calibri"/>
        <family val="2"/>
        <scheme val="minor"/>
      </rPr>
      <t>4. Acción de Tutela No. 2019-10008</t>
    </r>
    <r>
      <rPr>
        <sz val="10"/>
        <color theme="1"/>
        <rFont val="Calibri"/>
        <family val="2"/>
        <scheme val="minor"/>
      </rPr>
      <t xml:space="preserve">, interpuesta por  </t>
    </r>
    <r>
      <rPr>
        <b/>
        <sz val="10"/>
        <color theme="1"/>
        <rFont val="Calibri"/>
        <family val="2"/>
        <scheme val="minor"/>
      </rPr>
      <t>PAOLA ANDREA GÓMEZ HERRERA</t>
    </r>
    <r>
      <rPr>
        <sz val="10"/>
        <color theme="1"/>
        <rFont val="Calibri"/>
        <family val="2"/>
        <scheme val="minor"/>
      </rPr>
      <t xml:space="preserve">, Radicación DASCD ER2657 del 13 de agosto de 2019, el despacho de conocimiento otorgó al DASCD un (1) día, la respuesta  se radico con el número EE2024 del 14 de agosto de 2019.
</t>
    </r>
    <r>
      <rPr>
        <b/>
        <sz val="10"/>
        <color theme="1"/>
        <rFont val="Calibri"/>
        <family val="2"/>
        <scheme val="minor"/>
      </rPr>
      <t>5.</t>
    </r>
    <r>
      <rPr>
        <sz val="10"/>
        <color theme="1"/>
        <rFont val="Calibri"/>
        <family val="2"/>
        <scheme val="minor"/>
      </rPr>
      <t xml:space="preserve"> Se apoyó a la Secretaría Jurídica Distrital en la Respuesta a la </t>
    </r>
    <r>
      <rPr>
        <b/>
        <sz val="10"/>
        <color theme="1"/>
        <rFont val="Calibri"/>
        <family val="2"/>
        <scheme val="minor"/>
      </rPr>
      <t>Acción de Cumplimiento  No. 2019-00305</t>
    </r>
    <r>
      <rPr>
        <sz val="10"/>
        <color theme="1"/>
        <rFont val="Calibri"/>
        <family val="2"/>
        <scheme val="minor"/>
      </rPr>
      <t xml:space="preserve">, interpuesta por  </t>
    </r>
    <r>
      <rPr>
        <b/>
        <sz val="10"/>
        <color theme="1"/>
        <rFont val="Calibri"/>
        <family val="2"/>
        <scheme val="minor"/>
      </rPr>
      <t>JORGE ENRIQUE BUITRAGO PUENTES</t>
    </r>
    <r>
      <rPr>
        <sz val="10"/>
        <color theme="1"/>
        <rFont val="Calibri"/>
        <family val="2"/>
        <scheme val="minor"/>
      </rPr>
      <t xml:space="preserve">, Radicación DASCD ER2828 del 27 de agosto de 2019, el despacho de conocimiento otorgó al DASCD tres (3) días, la respuesta  se radico con el número EE215 del 29 de agosto de 2019. </t>
    </r>
    <r>
      <rPr>
        <sz val="10"/>
        <rFont val="Calibri"/>
        <family val="2"/>
        <scheme val="minor"/>
      </rPr>
      <t>Estos documentos reposan en la carpeta</t>
    </r>
    <r>
      <rPr>
        <sz val="10"/>
        <color rgb="FFC00000"/>
        <rFont val="Calibri"/>
        <family val="2"/>
        <scheme val="minor"/>
      </rPr>
      <t xml:space="preserve"> Z:\1-SIG-DASCD\22-Matriz de Riesgos\2019\Evidencias_Matriz_Riesgos Segundo Cuatrimestre\14. Gestión Jurídica\EVIDENCIAS</t>
    </r>
    <r>
      <rPr>
        <sz val="10"/>
        <color theme="1"/>
        <rFont val="Calibri"/>
        <family val="2"/>
        <scheme val="minor"/>
      </rPr>
      <t xml:space="preserve">
</t>
    </r>
  </si>
  <si>
    <r>
      <t xml:space="preserve">La profesional de la STJ cada vez que proyecta respuesta a una actuación judicial la suscribe con el respectivo visto bueno y lo pone a consideración de la Subdirectora Técnico Jurídica. Se puede evidenciar en cada una de las respuestas a las actuaciones judiciales adelantadas por el Departamento durante el cuatrienio mayo-agosto de 2019, el correspondiente visto bueno del profesional del Departamento que adelanta la defensa judicial, así:
1. Acción de Tutela No. 2019-00673, interpuesta por JULIO HERMES MEDINA PINZÓN, Radicación DASCD ER1585 y 1587 del 13 de Mayo de 2019, el despacho de conocimiento otorgó al DASCD un (1) día, la respuesta  se radico con el número EE2707 del 14 de mayo de 2019.
2. Acción de Tutela No. 2019-00465, interpuesta por MARTHA DIADIRA LEÓN AROCA, Radicación DASCD ER1707 del 22 de mayo de 2019, el despacho de conocimiento otorgó al DASCD dos (2) días, la respuesta  se radico con el número EE1353 del 24 de mayo de 2019.
3. Acción de Tutela No. 2019-00246, interpuesta por  MYRIAN CECILIA DUEÑAS PARADA, Radicación DASCD ER2021 del 19 de junio de 2019, el despacho de conocimiento otorgó al DASCD dos (2) días, la respuesta  se radico con el número EE1607 del 19 de junio de 2019.
4. Acción de Tutela No. 2019-10008, interpuesta por  PAOLA ANDREA GÓMEZ HERRERA, Radicación DASCD ER2657 del 13 de agosto de 2019, el despacho de conocimiento otorgó al DASCD un (1) día, la respuesta  se radico con el número EE2024 del 14 de agosto de 2019.
5. Se apoyó a la Secretaría Jurídica Distrital en la Respuesta a la Acción de Cumplimiento  No. 2019-00305, interpuesta por  JORGE ENRIQUE BUITRAGO PUENTES, Radicación DASCD ER2828 del 27 de agosto de 2019, el despacho de conocimiento otorgó al DASCD tres (3) días, la respuesta  se radico con el número EE215 del 29 de agosto de 2019, a los cuales se les adjunta las pruebas necesarias. </t>
    </r>
    <r>
      <rPr>
        <sz val="10"/>
        <color rgb="FFC00000"/>
        <rFont val="Calibri"/>
        <family val="2"/>
        <scheme val="minor"/>
      </rPr>
      <t xml:space="preserve">Estos documentos reposan en la carpeta Z:\1-SIG-DASCD\22-Matriz de Riesgos\2019\Evidencias_Matriz_Riesgos Segundo Cuatrimestre\14. Gestión Jurídica\EVIDENCIAS
</t>
    </r>
    <r>
      <rPr>
        <sz val="10"/>
        <color theme="1"/>
        <rFont val="Calibri"/>
        <family val="2"/>
        <scheme val="minor"/>
      </rPr>
      <t xml:space="preserve">
</t>
    </r>
  </si>
  <si>
    <t xml:space="preserve">Se revisó la aplicación de los controles propuestos y la evidencia del cronograma de ajuste de las TRD formulado al inicio de la vigencia como instrumeto archivistico que requería ajuste,  éste control es anual por lo tanto para el periodo evaluado no se ejecuta, se espera volver a ejecutarlo con la planificación del cronograma de capacitaciones para la próxima vigencia. EL riesgo no se ha materializado </t>
  </si>
  <si>
    <t xml:space="preserve">Se revisó la evidencia de la aplicación del control, estándo el cronograma de socializaciones en la circular 003 del 28 de febrero de 2019, con las fechas, hora, funcionados convocados y temas a socializar, así mismo se evidenciaron los listados de asistencia de las ejecutadas en el periodo evaluado, el riesgo no se ha materializado. </t>
  </si>
  <si>
    <t xml:space="preserve">El auditor cada vez que realiza la planeación de una auditoria elabora el programa de auditoria según el formato establecido, revisando previamente la normatividad asociada al proceso a auditar, los riesgos y los procedimientos, una vez elaborado es enviado al Jefe de Control Interno para su revisión y aprobación. La evidencia de la revisión se encuentra enn los correos de respuesta. En caso de requerir ajustes, es devuelto mediante correo electrónico al profesional auditor, una vez aprobado es firmado por el auditor y el jefe de oficina y remitido al responsable del proceso a auditar. </t>
  </si>
  <si>
    <t>Cada vez que se realiza una auditoría, el profesional - auditor elabora el informe que incluye fortalezas, hallazgos y oportunidades de mejora con base en las evidencias presentadas por el auditado. Una vez elaborado el informe, el profesional lo envía al Jefe de Control Interno, quien revisa que en la redacción de los hallazgos sean precisos, que incluyan los criterios que se pueden estar incumpliendo y la objetividad de los mismos, en caso de encontrar inconsistencias, se devuelve con las observaciones al Profesional. La evidencia se encuentra en los correos de respuesta por parte del Jefe al profesional, quien ajusta y se remite la versión final para entregarlo al auditado y realizar reunión de cierre, posterior a la reunión de cierre, se entrega la versión definitiva.</t>
  </si>
  <si>
    <t>Generación de informes que presenten hallazgos inadecuados</t>
  </si>
  <si>
    <t>En el período evaluado se han realizado las auditorías a los procesos de Gestión Jurídica, de Contratación, de Seguridad de la información  y Sistema de Gestión de Seguridad y Salud en el trabajo para los cuales los profesionales asignados elaboraron los respectivos planes de auditoría de cada proceso, enviados por correo, revisados y aprobados po parte del Jefe de Control interno. Una vez revisados se radicaron en el cordis y se entregaron a los auditados. La evidencia se encuentra en los correos remitidos por el jefe a los profesionales.</t>
  </si>
  <si>
    <t>En el período evaluado se han realizado las auditorías a los procesos de Gestión Jurídica, de Contratación, de Seguridad de la información  y Sistema de Gestión de Seguridad y Salud en el trabajo para los cuales los profesionales asignados elaboraron los informes, los cuales fueron revisados y enviados con las observaciones de fondo y de forma para el ajuste. La evidencia se encuentra en los correos enviados a los profesionales.</t>
  </si>
  <si>
    <t xml:space="preserve">Se realizó el seguimiento correspondiente a la implementación de los controles propuestos para mitigar el riesgo, considerandolos apropiados, de igual manera se revisaron los 4 correos enviados por la Jefe de Control interno a los profesionales auditores con los comentarios y ajustes requeridos a los planes de auditoría elaborados por ellos previo al envio del plan a los procesos, la Jefe explicó en detalle la forma en que ejecuta el control, por lo que el riesgo no se ha materializado </t>
  </si>
  <si>
    <t xml:space="preserve">Se revisaron los 4 informes de las auditorias realizadas en el periodo y los correos enviados a la Jefe de Control interno por los profesionales auditores para la revisión de los mismos, se evidencia dentro de cada informe en colores y comentarios las observaciones de forma y de fondo que realiza la Jefe, para gantizar la efectividad del control. El riesgo no se ha materializado </t>
  </si>
  <si>
    <r>
      <t xml:space="preserve">En el Comité institucional de gestión y desempeño del 29 de julio, con relación a la política de gobierno digital y seguridad digital, se destacó la importancia de la articulación con Gestión documental, para la elaboración de las tablas de control de acceso, actualización que se viene haciendo de la mano con los activos de información (durante el segundo cuatrimestre se definió la metodología y herramienta en la cual se hará la actualización de los activos de información) actividades que hacen parte de la implementación del MSPI, el cual se encuentra en ejecución. </t>
    </r>
    <r>
      <rPr>
        <sz val="11"/>
        <color rgb="FFFF0000"/>
        <rFont val="Calibri"/>
        <family val="2"/>
        <scheme val="minor"/>
      </rPr>
      <t>Evidencias: Acta comité 29 de julio y Z:\1-SIG-DASCD\22-Matriz de Riesgos\2019\Evidencias_Matriz_Riesgos Segundo Cuatrimestre\4. Seguridad de la Información\EVIDENCIAS\Control 3</t>
    </r>
  </si>
  <si>
    <r>
      <t xml:space="preserve">Durante el periodo de análisis, se desarrollaron acciones como: Actualización de la Política de Gestión de Riesgos incluyendo los riesgos de seguridad digital </t>
    </r>
    <r>
      <rPr>
        <sz val="11"/>
        <color rgb="FFFF0000"/>
        <rFont val="Calibri"/>
        <family val="2"/>
        <scheme val="minor"/>
      </rPr>
      <t>(https://www.serviciocivil.gov.co/portal/transparencia/planeacion/pol%C3%ADticas-lineamientos-y-manuales/manual-gesti%C3%B3n-de-riesgos)</t>
    </r>
    <r>
      <rPr>
        <sz val="11"/>
        <color theme="1"/>
        <rFont val="Calibri"/>
        <family val="2"/>
        <scheme val="minor"/>
      </rPr>
      <t xml:space="preserve">, se viene actualizando el Plan de Tratamiento de Riesgos de Seguridad y Privacidad de la Información, se está trabajando en la Herramienta de Gestión de Activos de Información - DASCD y en la Matriz de identificación de riesgos - DASCD, lo anterior con el fin de gestionar los riesgos que pueden amenazar los activos de información. </t>
    </r>
    <r>
      <rPr>
        <sz val="11"/>
        <color rgb="FFFF0000"/>
        <rFont val="Calibri"/>
        <family val="2"/>
        <scheme val="minor"/>
      </rPr>
      <t>Evidencias: Z:\1-SIG-DASCD\22-Matriz de Riesgos\2019\Evidencias_Matriz_Riesgos Segundo Cuatrimestre\4. Seguridad de la Información\EVIDENCIAS\Control 4</t>
    </r>
  </si>
  <si>
    <r>
      <t xml:space="preserve">Teniendo en cuenta la planificación anual de la implementación del MSPI, se están ejecutando las actividades que se pueden evidenciar en los diferentes planes, "PLAN DE SEGURIDAD Y PRIVACIDAD DE LA INFORMACIÓN", publicado en la página web del DASCD en el enlace </t>
    </r>
    <r>
      <rPr>
        <sz val="11"/>
        <color rgb="FFFF0000"/>
        <rFont val="Calibri"/>
        <family val="2"/>
        <scheme val="minor"/>
      </rPr>
      <t>https://www.serviciocivil.gov.co/portal/transparencia/planeacion/pol%C3%ADticas-lineamientos-y-manuales/12-plan-de-seguridad-y-privacidad-de-la</t>
    </r>
    <r>
      <rPr>
        <sz val="11"/>
        <color theme="1"/>
        <rFont val="Calibri"/>
        <family val="2"/>
        <scheme val="minor"/>
      </rPr>
      <t xml:space="preserve">, en el "PLAN DE ACCIÓN INSTITUCIONAL", en el "PLAN ANUAL DE ADQUISICIONES" con la solicitud de compra de software y hardware para optimizar la funcionalidad y la seguridad de redes y aplicativos que permitirán una mejor gestión de la seguridad de los repositorios de información, ya que se contará con mayor espacio de almacenamiento y mejores condiciones de gestión de accesos , y en el "PLAN ANUAL DE CONTRATACIÓN", se continua con los contrato de backup y almacenamiento en la nube y el de soporte sobre el firewall. </t>
    </r>
    <r>
      <rPr>
        <sz val="11"/>
        <color rgb="FFFF0000"/>
        <rFont val="Calibri"/>
        <family val="2"/>
        <scheme val="minor"/>
      </rPr>
      <t>Las evidencias de este control se pueden consulta en el siguiente enlace: Z:\1-SIG-DASCD\22-Matriz de Riesgos\2019\Evidencias_Matriz_Riesgos Segundo Cuatrimestre\4. Seguridad de la Información\EVIDENCIAS\Control 1</t>
    </r>
  </si>
  <si>
    <t>Verificada el acta del comité del 29 de julio y la matriz de gestión de activos de información, se evidencia que se viene informando en el comité y se viene adelantando el proceso informado. Sugerencia: trimestralmente en el comité, incluir este punto como tema independiente dentro de la agenda a desarrollar.</t>
  </si>
  <si>
    <t>Se verifica en las evidencias donde se establece el seguimiento a cada una de las acciones, con el fin de evitar que el riesgo se materialice. En el caso del plan de acción, el seguimiento se hace de manera mensual, en el cual se establece el cumplimiento y la justificación de las acciones que no se han podido realizar.</t>
  </si>
  <si>
    <t>Teniendo en cuenta la información suministrada, se verifican las evidencias, y la publicación del PETI, donde se evidencia los ítems referentes a la seguridad de la información. No se materializa el riesgo a la fecha, se viene controlando de manera adecuada.</t>
  </si>
  <si>
    <t xml:space="preserve">Se verifican las evidencias y se constata que se viene trabajando en el tema para la identificación de los riesgos de seguridad digital y evitar la materialización de los mismos. </t>
  </si>
  <si>
    <r>
      <t xml:space="preserve">En este periodo se continúa con el diligenciamiento del formato A-TIC-FM-007 monitoreo de red, donde se verifica el estado inicial y se registran los diferentes sucesos y/o incidentes de la plataforma tecnológica que se encuentra en el centro de datos.
</t>
    </r>
    <r>
      <rPr>
        <sz val="11"/>
        <color rgb="FFFF0000"/>
        <rFont val="Calibri"/>
        <family val="2"/>
        <scheme val="minor"/>
      </rPr>
      <t>Evidencia: Z:\1-SIG-DASCD\22-Matriz de Riesgos\2019\Evidencias_Matriz_Riesgos Segundo Cuatrimestre\15. Gestión de TICS\EVIDENCIAS\CONTROL 1</t>
    </r>
  </si>
  <si>
    <t>Se verifica el formato donde se reporta a diario y se hace el monitoreo respectivo con respecto a los elementos de la plataforma tecnológica, se puede observar en la columna de observaciones se reporta los incidentes y/o acciones que se realizaron.
Riesgo controlado.</t>
  </si>
  <si>
    <r>
      <t xml:space="preserve">Se realiza la verificación del estado actual de las licencias, luego se procede a realizar la renovación y/o adquisición las cuales fueron programadas en el PAA, a través de contratos, a continuación se describe los servicios que requieren de licenciamiento para su normal operación del DASCD.
Acrobat cloud, PROCESO DE MÍNIMA CUANTÍA No. 003 de 2019 1 DASCD-SMIC-003-2019
Antivirus - Actualmente activo
Control de impresión, PROCESO DE MÍNIMA CUANTÍA No . 004 de 2019/ DASCD-SMIC-004-2019
Firewall - Actualmente activo
Servicio de smtp - Actualmente activo
Se efectuó un contrato para la adquisición de actualización del sistema operativo Windows 10 para 18 computadores que requerían de actualización.
La correcta verificación y control de los licenciamientos permite que el DASCD funcione de manera adecuada y no se presenten traumatismos tecnológicos.
</t>
    </r>
    <r>
      <rPr>
        <sz val="11"/>
        <color rgb="FFFF0000"/>
        <rFont val="Calibri"/>
        <family val="2"/>
        <scheme val="minor"/>
      </rPr>
      <t>Evidencia: Z:\1-SIG-DASCD\22-Matriz de Riesgos\2019\Evidencias_Matriz_Riesgos Segundo Cuatrimestre\15. Gestión de TICS\EVIDENCIAS\CONTROL 2</t>
    </r>
  </si>
  <si>
    <t>Teniendo en cuenta los programas que requieren actualización de licencias, se verifican los contratos evidenciando que se realiza dicha contratación con el fin de continuar con el licenciamiento  en su vigencia, renovación que permite el normal funcionamiento del DASCD. A la fecha no se ha materializado el riesgo</t>
  </si>
  <si>
    <t>Se verifica el contrato el cual se encuentra vigente, para el mantenimiento preventivo o correctivo de los equipos.  Se puede evidenciar la programación realizada para el mantenimiento preventivo realizada en el mes de junio de 2019.
Las actividades realizadas mensualmente son consignadas en los informes que soportan las cuantas de cobro.  Riesgo controlado</t>
  </si>
  <si>
    <r>
      <t xml:space="preserve">Actualmente se cuenta con un contrato de mantenimiento de bienes informáticos para preveer el mantenimiento preventivo y correctivo de los bienes informáticos del Departamento Administrativo del Servicio Civil Distrital - Departamento Administrativo del Servicio Civil Distrital - DASCD.
semestralmente esta contemplado realizar una jornada de mantenimiento preventivo el cual fue realizado en el mes de junio del año en curso, soportado con el respectivo informe.
</t>
    </r>
    <r>
      <rPr>
        <sz val="11"/>
        <color rgb="FFFF0000"/>
        <rFont val="Calibri"/>
        <family val="2"/>
        <scheme val="minor"/>
      </rPr>
      <t>Evidencia: Z:\1-SIG-DASCD\22-Matriz de Riesgos\2019\Evidencias_Matriz_Riesgos Segundo Cuatrimestre\15. Gestión de TICS\EVIDENCIAS\CONTROL 3
Z:\Of_TIC\Contratos_2018\Contrato 069_2018_mto_BI
https://www.dropbox.com/sh/i0wgrn61tlvjuwd/AABDhHS_ub97BqqGUxaMZXgKa?dl=0</t>
    </r>
  </si>
  <si>
    <r>
      <t xml:space="preserve">En este periodo se continúa con el diligenciamiento del formato "E-SIN-FM-002 SOLICITUD DE ACCESO A USUARIOS", donde los funcionarios y/o contratistas diligencian los servicios requeridos para el desarrollo de sus funciones y/o obligaciones.
</t>
    </r>
    <r>
      <rPr>
        <sz val="11"/>
        <color rgb="FFFF0000"/>
        <rFont val="Calibri"/>
        <family val="2"/>
        <scheme val="minor"/>
      </rPr>
      <t>Evidencia: Z:\1-SIG-DASCD\22-Matriz de Riesgos\2019\Evidencias_Matriz_Riesgos Segundo Cuatrimestre\15. Gestión de TICS\EVIDENCIAS\CONTROL 4</t>
    </r>
  </si>
  <si>
    <t>Se verifica el formato donde se realizan las solicitudes y el desarrollo de las mismas acorde a los requerimientos solicitados y/o autorizados.
Riesgo controlado.</t>
  </si>
  <si>
    <t xml:space="preserve">El Plan de Sostenibilidad Contable para la vigencia 2019 fue presentado y aprobado por el Comité de Sostenibilidad Contable el día 13 de junio y su seguimiento se realizará a partir del  mes de  junio, de acuerdo con la decisión unánime del comité, dado que el seguimietno se realiza cuatrimestralmente en cada sesión ordinaria del CTSC.
Es de precisar que el primer seguimiento se realizará por el comité de sostenibilidad contable en la reunión ordinaria que se llevará a cabo en el mes de septiembre. Sin embargo, se informa que durante el año 2019, en cumplimiento de la normatividad vigente y con el fin de realizar un adecuado seguimiento a las actividades referentes a la sostenibilidad permanente del sistema contable, se elaboró la Resolución No. 107 del 31 de mayo de 2019 "Por la cual se adpotan los lineamientos para actualizar la sostenibilidad del Sistema Contable Público Distrital en el DASCD (...)"el Manual Operativo de Políticas Contables así como también se elaboró y publicó el instructivo A-FIN-IN-012- Depuración de partidas contables V1. 
Los documentos en mención, así como el Plan de Sostenibilidad Contable aprobado se adjuntan en la relación de evidencias del seguimiento a la matriz. </t>
  </si>
  <si>
    <r>
      <t>Durante los meses de mayo a agosto, se han efectuado dieciocho (18) actas de conciliación internas de entrega de información desde la áreas de gestión a contabilidad. Las copias de las actas se adjuntan en la relación de evidencias  del seguimiento a la matriz y se encuentran en el link</t>
    </r>
    <r>
      <rPr>
        <sz val="11"/>
        <color rgb="FFFF0000"/>
        <rFont val="Calibri"/>
        <family val="2"/>
        <scheme val="minor"/>
      </rPr>
      <t xml:space="preserve"> D:\DASCD_YEGUTIERREZ\Contabilidad_2019</t>
    </r>
    <r>
      <rPr>
        <sz val="11"/>
        <color theme="1"/>
        <rFont val="Calibri"/>
        <family val="2"/>
        <scheme val="minor"/>
      </rPr>
      <t>\</t>
    </r>
    <r>
      <rPr>
        <sz val="11"/>
        <color rgb="FFFF0000"/>
        <rFont val="Calibri"/>
        <family val="2"/>
        <scheme val="minor"/>
      </rPr>
      <t>ACTAS 2019\Actas de conciliación internas .</t>
    </r>
  </si>
  <si>
    <r>
      <t xml:space="preserve">Durante los meses de mayo a agosto, antes del cierre periódico contable y antes de emitir y/o reportar cualquier informe oficial, el responsable de contabilidad, realizó la conciliación de rubros contables por cada grupo de cuentas desde los libros auxiliares generados desde LIMAY. La evidencia de esta acción se refleja en la impresión en PDF de los libros preliminares antes de cierre, los cuales se encuentran en el siguiente link </t>
    </r>
    <r>
      <rPr>
        <sz val="11"/>
        <color rgb="FFFF0000"/>
        <rFont val="Calibri"/>
        <family val="2"/>
        <scheme val="minor"/>
      </rPr>
      <t>D:\DASCD_YEGUTIERREZ\Contabilidad_2019\LIMAY 2019\2019</t>
    </r>
    <r>
      <rPr>
        <sz val="11"/>
        <rFont val="Calibri"/>
        <family val="2"/>
        <scheme val="minor"/>
      </rPr>
      <t xml:space="preserve"> y en la la relación de evidencias  del seguimiento a la matriz. en la Carpeta Z.</t>
    </r>
  </si>
  <si>
    <t xml:space="preserve">La responsable de contabilidad demuestra  los comprobante en archivo digital generados por el aplicativo LIMAY  los cuales registra la descripción del control como evidencia, los cuales reposan en carpeta digital de su computador, y en la carpeta de evidencias de seguimiento a la matriz de riesgos, demostrando el control oportuno de  los rubros contables a través de la conciliación mensual. </t>
  </si>
  <si>
    <t xml:space="preserve">De acuerdo con los archivos de la carpeta de seguimiento a la Matriz de riesgos 2019 -Z:\1-SIG-DASCD\22-Matriz de Riesgos\2019\Evidencias_Matriz_Riesgos Segundo Cuatrimestre\12. Gestión Financiera\Contabilidad\Conc_Internas, se evidencia las 18 actas que dan cuenta de las conciliaciones internas en los últimos cuatro meses, mostrando un correcto seguimiento y control al riesgo </t>
  </si>
  <si>
    <t>La profesional responsable de la contabilidad, evidencia el cumplimiento de las actividades en el plan anual de sostenibilidad contable, el cual tendrá la primera evaluación para el mes de septirmbre, algunas de las actividades que seran presentadas al Comité de Sostenibilidad Contable son la  Resolución No. 107 del 31 de mayo de 2019, El  Manual Operativo de Políticas Contables y el  Instructivo A-FIN-IN-012- Depuración de partidas contables V1, el cual reposa en Z:\1-SIG-DASCD\12-G_Financiera\5-Manuales y Planes Estratégicos, y en la carpeta de evidencias de seguimiento en la carpeta Z. No se ha presentado sitauación alguna que evidencia desviación y que requiera ser corregida.  No se ha materializado el riesgo.</t>
  </si>
  <si>
    <t>Durante el periodo evaluado se ejecutó el control semanalmente. Se tienen las evidencias en los correos electrónico de fechas: mayo: 10, 17, 24 y 31; junio: 7, 14, 21 y 28; julio: 5, 12, 19 y 26; agosto: 9, 16, 23 y 30 enviados todos los jefes y auxiliares de las dependencias con el reporte de las PQRS vencidas, próximas a vencer y en trámite, en concordancia con lo que arroja el sistema CORDIS donde queda registro de lo que ingresa por los canales de: ventanilla de radicación, correo electrónico y sistema Bogotá te escucha. También se realizaron los cuatro informes mensuales con fechas de 18 de junio (correspondiente a mayo), 13 de julio (correspondiente a junio), 12 de agosto (correspondiente a julio), de igual forma fueron enviados a jefes y auxiliares administrativos. Con esta misma información, se mide el indicador de oportunidad en la gestión de PQRS que es enviado mensualmente a la OAP y publicado en la carpeta compartida (z) . Las evidencias de los correos y de los informes mensuales reposan en el correo electrónico del responsable del proceso y en una carpeta digital como archivo de gestión denominada "evidencias".
Se analizó en el seguimiento que a pesar de estar cumpliendo con los controles definidos, estos no son suficientes para evitar la materialización del riesgo identificado, es necesario realizar un control más contundente para fortalecer los controles existentes.</t>
  </si>
  <si>
    <t>Se revisaron y verificaron las evidencias de la ejecución de los controles. A pesar de su implementación, se encontró la materialización del riesgo, por tanto, se sugiere revisar si existen fallas en los controles implementados, si estos son insuficientes o si la materialización del riesgo no depende solo de la gestión de este proceso. Se sugiere realizar mesa de trabajo conjunta entre la OAP y el Proceso Atención al Ciudadano para revisar la particularidad del caso.</t>
  </si>
  <si>
    <t xml:space="preserve">Se revisaron y verificaron las evidencias de los controles implementados que son acordes al riesgo descrito. Se confirmó que no hubo materialización del riesgo.
Las evidencias físicas (listados de asistencia, actas de comité y proyección de boletines con respectivos ajustes) reposan como archivo de gestión en carpeta física utilizada por el equipo de trabajo. </t>
  </si>
  <si>
    <t>Los controles están en concordancia con el riesgo. Se verificaron las evidencias digitales de los controles y se observó que no hubo materialización del riesgo. 
Como la evidencia corresponde a correos electrónicos tanto recibidos y, en algunos casos devueltos, se solicitó reunirla y guardarla mediante pantallazos en una misma carpeta como archivo de gestión.</t>
  </si>
  <si>
    <t>Se verificó la evidencia que corresponde a la solicitud en el formato oficial de acciones comunicativas, ya que durante el periodo no se presentaron situaciones por fuera de lo establecido en los procedimientos. 
Se evidencia que no hubo materialización del riesgo.</t>
  </si>
  <si>
    <r>
      <t>En la revisión se evidenció que no es un actividad que se solicite constatemente, pero que puede ser una acción que consolide el riesgo.Se adjunta la evidencia</t>
    </r>
    <r>
      <rPr>
        <sz val="10"/>
        <color rgb="FFFF0000"/>
        <rFont val="Calibri "/>
      </rPr>
      <t xml:space="preserve"> Z:\1-SIG-DASCD\22-Matriz de Riesgos\2019\Evidencias_Matriz_Riesgos Segundo Cuatrimestre</t>
    </r>
  </si>
  <si>
    <r>
      <t>Se están ejecutando los controles establecidos, evidenciados en las actas del comité de redacción de fechas 6 de junio, 5 de julio, 21 de agosto; allí se pudo evidenciar los temas tratados durante los últimos seis meses con los cuales se han realizado los boletines que se han publicado. Algunos de los temas tratados fueron los siguientes: 
- Juegos Deportivos, carrera 5k, graduados de FRADEC, Cursos de Innovación, REC, Foro Política Pública, SEWCOM, entre otros. 
El repositorio de las evidencias:</t>
    </r>
    <r>
      <rPr>
        <sz val="10"/>
        <color rgb="FFFF0000"/>
        <rFont val="Calibri "/>
      </rPr>
      <t xml:space="preserve"> Z:\1-SIG-DASCD\22-Matriz de Riesgos\2019\Evidencias_Matriz_Riesgos Segundo Cuatrimestre</t>
    </r>
  </si>
  <si>
    <r>
      <t>El control se está ejecutando desde el área de manera permanente, se evidencia en los formatos de solicitud de comunicaciones de las áreas, los cuales algunos son devueltos por faltar la información necesaria para la realización de las acciones comunicativas. Se sugirió guardar también los pantallazos de los correos devueltos para mostrar la gestión adelantada. En la siguiente ruta se podrán encontrar las evidencias.</t>
    </r>
    <r>
      <rPr>
        <sz val="10"/>
        <color rgb="FFFF0000"/>
        <rFont val="Calibri "/>
      </rPr>
      <t xml:space="preserve"> Z:\1-SIG-DASCD\22-Matriz de Riesgos\2019\Evidencias_Matriz_Riesgos Segundo Cuatrimestre</t>
    </r>
  </si>
  <si>
    <t>Durante el periodo comprendido entre mayo y agosto de 2019, no hubo expedición de lista de elegibles, por tanto, no existe evidencia que reportar para este control.</t>
  </si>
  <si>
    <t>EL control se activa con el envío de Lista de Elegibles por la Comisión Nacional del Servicio Civil, según etapa del proceso de convocatoria pública de la OPEC, para éste periodo de seguimiento no se genero Lista de Elegibles.</t>
  </si>
  <si>
    <t>El profesional de talento humano realizó la verificación de la información aportada por los dos servidores públicos que se vincularon a la entidad en los meses de mayo y junio, utilizando los formatos A-GTH-FM-001 y A-GTH-FM-002, tal como se evidencia en los archivos que se anexan en la carpeta de seguimiento a los riesgos, gestión del talento humano 2019, no se presentó ninguna novedad por lo tanto no se ha materializado el riesgo.</t>
  </si>
  <si>
    <t xml:space="preserve">Se revisaron los formatos A-GTH-FM-001 y A-GTH-FM-002 utilizados para el chequeo de la documentación requerida para la toma de posesión de los dos funcionarios, identificando una correcta aplicación del control, sin identificar variación en el control ni materialización del riesgo. Los formatos en pdf, estan en la carpeta de evidencias. </t>
  </si>
  <si>
    <t>El profesional de talento humano incluyó en las lineas 22 y 26 del plan de acción del proceso de Gestión del Talento Humano, las actividades de diagnóstico y elaboración del Plan Estratégico de Talento Humano. En los meses de julio y agosto, se dio inicio a las actividades de acuerdo con el cronograma, no obstante, en el mes de agosto se detectó que pese a haber iniciado las actividades se debe solicitar ajuste en el cronograma, puesto que las mismas no se han logrado concluir,  tal como se evidencia en los archivos que se anexan en la carpeta de seguimiento a los riesgos, gestión del talento humano 2019. Vale la pena mencionar que el Decreto 612 establece que el Plan Estratégico de Talento Humano deberá estar aprobado en enero de la siguiente vigencia, por lo anterior, el riesgo no se ha materializado.</t>
  </si>
  <si>
    <t>Revisando los plazos estipulados en las líneas 22 y 26 del plan de acción de Talento Humano, se evidencia el atraso en un 50 % de las actividades planteadas para la realización de los diagnósticos, como sugerencia de la OAP y en vista a que estos atrasos no configuran la materialización del riesgo, ya que el PETH debe estar formulado para el 31 de enero de la próxima vigencia, que se haga inmediatamente  a la Oficina de Planeación, la solicitud de ajustes en los plazos y porcentajes en plan de acción de Talento Humno, evidenciando que el próximo seguimiento debe cerrar a 31 de diciembre 2019, independiente de los plazos del Decreto 612.</t>
  </si>
  <si>
    <r>
      <t xml:space="preserve">Se realiza la validacion y punteo fisico con las novedades presentadas mensuamente (mayo Junio, Julio y agosto). Para el mes de julio se presenta inconsistencia con el grupo recordar, ya que envian facturación con un ingreso de descuento, sin el físico radicado ante la entidad. se adjunta en la carpeta de evidencias solicitud en email. </t>
    </r>
    <r>
      <rPr>
        <sz val="11"/>
        <color rgb="FFFF0000"/>
        <rFont val="Calibri"/>
        <family val="2"/>
        <scheme val="minor"/>
      </rPr>
      <t>Z:\1-SIG-DASCD\22-Matriz de Riesgos\2019\Evidencias_Matriz_Riesgos Segundo Cuatrimestre</t>
    </r>
    <r>
      <rPr>
        <sz val="11"/>
        <color theme="1"/>
        <rFont val="Calibri"/>
        <family val="2"/>
        <scheme val="minor"/>
      </rPr>
      <t xml:space="preserve">, esto no generó materialización del riesgo. </t>
    </r>
  </si>
  <si>
    <t xml:space="preserve">El profesional de nómina muestra las evidencias tanto en la carpeta física, como en las matrices de pre-nómina y nómina de los meses, mayo, junio, julio y agosto, demostrando así una correcta aplicación del control, con oportunidad y rigurosidad, no se evidencia situaciones que demuestren desviación en el control, ni materialización del riesgo. </t>
  </si>
  <si>
    <r>
      <t xml:space="preserve">Mensualmente se reviso la liquidación de las nóminas, con las novedades reportadas de los meses comprendidos entre mayo, junio, julio y agosto 2019, frente a nóminas anteriores y novedades fisicas, dejando como registros archivo en excel. y en carpeta fisica novedades nóminas, que se encuentra en el archivo fisico de gestión y en custodia de Talento Humano, a si como archivos digitales que se encuentra en el PC : </t>
    </r>
    <r>
      <rPr>
        <sz val="11"/>
        <color rgb="FFFF0000"/>
        <rFont val="Calibri"/>
        <family val="2"/>
        <scheme val="minor"/>
      </rPr>
      <t>D:\DASCD_acarranza\DASCD_Acarranza\4TH2019\Nominas 2019\Nominas Sueldos.- Z:\1-SIG-DASCD\22-Matriz de Riesgos\2019\Evidencias_Matriz_Riesgos Segundo Cuatrimestre</t>
    </r>
  </si>
  <si>
    <r>
      <t xml:space="preserve">Se revisaron los oficios de novedades en la carpeta física que custodia el Profesional E de nómina y la matriz de control mensual en </t>
    </r>
    <r>
      <rPr>
        <sz val="11"/>
        <color rgb="FFFF0000"/>
        <rFont val="Calibri"/>
        <family val="2"/>
        <scheme val="minor"/>
      </rPr>
      <t>:\DASCD_acarranza\DASCD_Acarranza\4TH2019\Nominas 2019\Nominas Sueldos</t>
    </r>
    <r>
      <rPr>
        <sz val="11"/>
        <color theme="1"/>
        <rFont val="Calibri"/>
        <family val="2"/>
        <scheme val="minor"/>
      </rPr>
      <t xml:space="preserve"> y en  la carpeta de evidencias, seguimiento a riesgos 2019 segundo cuatrimestre. Cumpliendo así con el control formulado. </t>
    </r>
  </si>
  <si>
    <t>Se presentó en el mes de agosto de 2019 a la Subdireccion de Gestión Corporativa y Control Disciplinario el cronograma de toma física de inventario de la vigencia 2019 para revisión y ajustes. aún no cuenta con aprobación de la SGCCD. Este se desarrollará entre los meses de octubre y noviembre de 2019 previa aprobación del Comité Institucional de Desarrollo y Desempeño</t>
  </si>
  <si>
    <t>Esta es una nueva  actividad que se plantea con la actualización de la metodologia de la matriz de  riesgos en el mes de agosto. La herramienta esta en desarrollo y se implementara en el mes de septiembre de 2019. Es de aclartar que la no ejecución de la actividad no materializa el riesgo.</t>
  </si>
  <si>
    <t xml:space="preserve">No se cuenta con la evidencia  frente a este control, ya que esta formulado por el proceso como una actividad nueva a realizarse en septiembre de la presente vigencia, se recomienda por la OAP, que dicha acción se vincule al plan de acción del proceso, con tiempos para realizar un correcto seguimiento. A la fecha la no realización del control formulado, no supone la materialización del riesgo. </t>
  </si>
  <si>
    <t>El control se empezó a implementar a partir del mes de agosto, fecha en la cual se actualizaron los riesgos del proceso. Como evidencia está el acta de fecha 26 de agosto de 2019, donde el equipo técnico revisó un tema relacionado con encargos, de acuerdo con la nueva Ley de Carrera y el Criterio Unificado de la CNSC. La evidencia reposa en carpeta física que hace parte del archivo de gestión del equipo. Se continuará con la implementación de los controles.</t>
  </si>
  <si>
    <t>Se revisó y verificó que la evidencia de los controles implementados es acorde al riesgo descrito. Se confirmó que no hubo materialización del riesgo.
La evidencia física reposa como archivo de gestión del equipo del proceso. Como hasta ahora se empieza la implementación del control es preciso darle continuidad.</t>
  </si>
  <si>
    <t xml:space="preserve">Se revisaron las evidencias de la implementación de los controles, que consisten en los CORDIS o correos electrónicos, a través de los cuales los asesores responden a las entidades las solicitudes de conceptos técnicos sobre los temas relacionados con estructura, planta, manual de funciones o escala salarial. Esta información reposa en el archivo documental de la dependencia y en el correo de cada asesor. Se recibió la observación de conformar una carpeta digital con los correos entantes y salientes para mejor trazabilidad de la gestión.  </t>
  </si>
  <si>
    <t>Se observan y verifican los controles implementados. Efectivamente el riesgo no se ha materializado. Se solicita a los asesores unificar en un repositorio los correos entrantes y salientes bajo el mismo CORDIS para llevar la trazabilidad de los requerimientos, ya que las evidencias están en los correos de cada asesor del proceso.</t>
  </si>
  <si>
    <t>Este riesgo se identifico a partir de la actualización de la matriz de riesgos de 2019, y se esta mejorando el control existente para el registro de evidencias. En el periodo evaluado no se ha materializado el riesgo</t>
  </si>
  <si>
    <t>Este riesgo se identifico a partir de la actualización de la matriz de riesgos de 2019, y se esta unificando la heramienta de control existente para el registro de evidencias. En el periodo evaluado no se ha materializado el riesgo</t>
  </si>
  <si>
    <t>Verificada la información consignada al igual que el proceso y las evidencias y publicación en el SECOP, y en la carpeta física "Comité de contratación 2019" se puede observar que el riesgo no se ha materializado y se viene trabajando desde la Subdirección para el buen desarrollo del proceso.</t>
  </si>
  <si>
    <t>Se verifica la carpeta de comités de contratación 2019 donde se observa las actas de comité tanto ordinarios como extraordinarios con todo su desarrollo solicitudes y aprobaciones correspondientes. La evidencia se encuentra en la STJ, en la carpeta marcada comités de contratación 2019.</t>
  </si>
  <si>
    <t>Durante este periodo (mayo,junio,julio y agosto)  los procesos sometidos para revisión por parte del comité de contratación cuya cuantía superara los 130 SMLMV fueron aprobados, tales como la compra de conectividad y fondo educativo para hijos de los funcionarios, adicionalmente , el profesional asignado en la STJ, hace la revisión del cumplimiento de los requisitos legales y principios de la contratación estatal, en especial el de selección objetiva en cada uno de los estudios y documentos previos para la etapa de planeación los cuales son objetivos sin que se presente favorecimiento a terceros,  paso siguiente y de no presentarse observaciones, se elabora un pliego de condiciones o su equivalente , caso contrario se informa al área de origen, con la finalidad de efectuar las correcciones del caso. La evidencia de la publicación de los estudios y documentos previos se puede evidenciar en SECOP. (ruta https://community.secop.gov.co/Public/Tendering/ContractNoticeManagement/Index?currentLanguage=es-CO&amp;Page=login&amp;Country=CO&amp;SkinName=CCE) Al igual que en las actas del comité en la carpeta física la cual se encuentra en la STJ. (Comités de contratación 2019)</t>
  </si>
  <si>
    <t>Verificada la información consignada al igual que el proceso y las evidencias y publicación en el SECOP, y en la carpeta física "Comité de contratación 2019" se puede observar que el riesgo no se ha materializado y se viene trabajando desde la Subdirección para el buen desarrollo del proceso y la elaboración y publicación de los estudios y documentos previos y políticas de transparencia y anticorrupción.</t>
  </si>
  <si>
    <t>En el mes de diciembre de 2018, el comité se reunió para verificar las necesidades, recursos, modalidades, plazos de contratación de la entidad, aprobando el Plan Anual de Adquisiciones para la vigencia 2019, mensualmente se reúne para efectuar el cumplimiento del mismo y aprobar o no las solicitudes de modificación en cuanto a la pertinencia de adelantar o no un proceso de selección. Y a la fecha no se ha presentado un hecho que amerite investigaciones. Las evidencias de las actas se encuentran en la carpeta comités de contratación 2019, bajo la custodia de la STJ.</t>
  </si>
  <si>
    <t xml:space="preserve">Se hace verificación a la carpeta del comité donde se observa las actas tanto ordinarios como extraordinarios. La evidencia se encuentra en la STJ, en la carpeta marcada comités de contratación 2019.
A la fecha no se evidencia materialización de riesgo
</t>
  </si>
  <si>
    <t>El comité se reúne periódicamente con la finalidad de verificar las necesidades, recursos, modalidades, plazos de contratación de la entidad, con la participación del cuerpo directivo contando con voz y voto, así como los invitados que considere prudente, en el desarrollo de las reuniones efectuadas no se ha observado acciones de extralimitación de poder por los miembros para favorecer a un tercero. A la fecha no se ha presentado ningún hecho que amerite investigaciones. Las evidencias de las actas se encuentran en la carpeta comités de contratación 2019, bajo la custodia de la STJ.</t>
  </si>
  <si>
    <t xml:space="preserve">Verificada la carpeta de actas del comité de contratación 2019, se evidencia un normal desarrollo de dichas reuniones. La carpeta se encuentra en la STJ .
A la fecha no se evidencia materialización de riesgo
</t>
  </si>
  <si>
    <r>
      <t xml:space="preserve">Durante el periodo de seguimiento (mayo,junio,julio y agosto)  los procesos presentados para revisión por parte del comité de contratación , tales como la compra de conectividad y fondo educativo para hijos de los funcionarios,  creación , eliminación modificaciones en líneas  fueron verificados en dicha sesión, así mismo, el profesional de la STJ, hace la revisión del cumplimiento de los requisitos legales y principios de la contratación estatal, en especial el de selección objetiva en cada uno de los tramites que por reparto le corresponden, con base a lo anterior se adelanta la selección sin favorecimiento a terceros, paso siguiente y de no presentarse observaciones, se elabora un pliego de condiciones o su equivalente , caso contrario se informa al área de origen, con la finalidad de efectuar las correcciones del caso. La evidencia de la elaboración de los pliegos se puede evidenciar, con la publicación en SECOP con la finalidad de que los particulares se pronuncien al respecto. (ruta </t>
    </r>
    <r>
      <rPr>
        <sz val="11"/>
        <color rgb="FFFF0000"/>
        <rFont val="Calibri"/>
        <family val="2"/>
        <scheme val="minor"/>
      </rPr>
      <t xml:space="preserve">https://community.secop.gov.co/Public/Tendering/ContractNoticeManagement/Index?currentLanguage=es-CO&amp;Page=login&amp;Country=CO&amp;SkinName=CCE) </t>
    </r>
    <r>
      <rPr>
        <sz val="11"/>
        <rFont val="Calibri"/>
        <family val="2"/>
        <scheme val="minor"/>
      </rPr>
      <t>Al igual que en las actas del comité en la carpeta física la cual se encuentra en la STJ. (Comités de contratación 2019)</t>
    </r>
  </si>
  <si>
    <r>
      <t xml:space="preserve">En los meses de mayo,junio,julio y agosto los procesos sometidos al comité y verificados por el profesional de la STJ, se hace la revisión del cumplimiento de los requisitos legales y principios de la contratación estatal; en cada uno de los procesos se constata que cada uno de los requisitos se cumplan a cabalidad "legales, técnicos y presupuestales", y no se presente favorecimiento a terceros ,  paso siguiente y de evidenciarse una subjetividad en el proceso ,  se informa al Subdirector para realizar las acciones pertinentes. La evidencia de la publicación de los estudios y documentos del proceso contractual se pueden evidenciar en SECOP. (ruta </t>
    </r>
    <r>
      <rPr>
        <sz val="11"/>
        <color rgb="FFC00000"/>
        <rFont val="Calibri"/>
        <family val="2"/>
        <scheme val="minor"/>
      </rPr>
      <t xml:space="preserve">https://community.secop.gov.co/Public/Tendering/ContractNoticeManagement/Index?currentLanguage=es-CO&amp;Page=login&amp;Country=CO&amp;SkinName=CCE) </t>
    </r>
    <r>
      <rPr>
        <sz val="11"/>
        <color theme="1"/>
        <rFont val="Calibri"/>
        <family val="2"/>
        <scheme val="minor"/>
      </rPr>
      <t>Al igual que en las actas del comité en la carpeta física la cual se encuentra en la STJ. (Comités de contratación 2019)</t>
    </r>
  </si>
  <si>
    <t xml:space="preserve">Verificado el procedimiento y escogiendo un contrato de forma aleatoria en SECOP se evidencia su publicación observando los formatos avalados por el supervisor con informe y anexos correspondientes, a la fecha no se ha materializado dicho riesgo. </t>
  </si>
  <si>
    <t>Se verifican dos contratos uno de un proveedor por convocatoria pública y uno por contratación directa de prestación de servicios profesionales, donde se evidencian los formatos de idoneidad y de evaluación, según el caso para la suscripción del contrato. A la fecha no se evidencia materialización del riesgo.</t>
  </si>
  <si>
    <t xml:space="preserve">Se verifica tanto físico como digital contratos de prestación de servicios, donde se evidencia el formato de buenas prácticas firmado por el supervisor correspondiente. No hay materialización del riesgo </t>
  </si>
  <si>
    <r>
      <t xml:space="preserve">El control se ejecuta por parte de el supervisor de cada contrato a través del formato ACON-FM 020, verifica que el contratista o proveedor, cumpla con las obligaciones pactadas, soportado con las evidencias y en consecuencia avala el pago con la firma de dicho formato. Posteriormente se publica en SECOP. Se puede constatar en el siguiente link </t>
    </r>
    <r>
      <rPr>
        <sz val="11"/>
        <color rgb="FFC00000"/>
        <rFont val="Calibri"/>
        <family val="2"/>
        <scheme val="minor"/>
      </rPr>
      <t>https://community.secop.gov.co/Public/Tendering/ContractNoticeManagement/Index?currentLanguage=es-CO&amp;Page=login&amp;Country=CO&amp;SkinName=CCE,</t>
    </r>
    <r>
      <rPr>
        <sz val="11"/>
        <color theme="1"/>
        <rFont val="Calibri"/>
        <family val="2"/>
        <scheme val="minor"/>
      </rPr>
      <t xml:space="preserve"> Necesariamente debe ubicarse el contrato a consultar en detalles. El supervisor  remite en físico para el archivo en el expediente de cada contratro. Para el periodo evaluado se cuentan con los expedientes de todos los contratos que están activos, así como la constancia de publicación de los informes en la plataforma</t>
    </r>
  </si>
  <si>
    <r>
      <t xml:space="preserve">El profesional de la STJ, verifica que dentro de los documentos de los contratos de prestación de servicios profesionales o de apoyo a la gestión, previo a la firma del contrato, repose el formato de idoneidad, para los demás casos, la Dirección designa un comité evaluador que pondera y verifica las ofertas y en consecuencia recomienda la adjudicación, en cualquiera de los casos los soportes de la actuación, es publicitada en SECOP. </t>
    </r>
    <r>
      <rPr>
        <sz val="11"/>
        <color rgb="FFC00000"/>
        <rFont val="Calibri"/>
        <family val="2"/>
        <scheme val="minor"/>
      </rPr>
      <t>https://community.secop.gov.co/Public/Tendering/ContractNoticeManagement/Index?currentLanguage=es-CO&amp;Page=login&amp;Country=CO&amp;SkinName=CCE</t>
    </r>
  </si>
  <si>
    <r>
      <t xml:space="preserve">Para éste periodo  los contratos celebrados cuentan con el formato de buenas prácticas donde se le informa al supervisor, frente a las obligaciones respecto del control y vigilancia y adicionalmente en la designación que se le efectúa, se informa sobre las funciones integradas en el manual de contratación del DASCD, La evidencia de la consignación del formato de buenas prácticas y de la designación de supervisión, se puede ver en la carpeta compartida </t>
    </r>
    <r>
      <rPr>
        <sz val="11"/>
        <color rgb="FFC00000"/>
        <rFont val="Calibri"/>
        <family val="2"/>
        <scheme val="minor"/>
      </rPr>
      <t>Z:\ARCHIVO_DASCD\200_STJ\200.12_CONTRATOS\2019</t>
    </r>
    <r>
      <rPr>
        <sz val="11"/>
        <color theme="1"/>
        <rFont val="Calibri"/>
        <family val="2"/>
        <scheme val="minor"/>
      </rPr>
      <t xml:space="preserve"> y físicamente en cada contrato.</t>
    </r>
  </si>
  <si>
    <r>
      <t xml:space="preserve">Dentro de la implementación del plan estratégico de tecnologías de la información y las comunicaciones </t>
    </r>
    <r>
      <rPr>
        <sz val="11"/>
        <color rgb="FFFF0000"/>
        <rFont val="Calibri"/>
        <family val="2"/>
        <scheme val="minor"/>
      </rPr>
      <t>(publicado en: https://www.serviciocivil.gov.co/portal/transparencia/planeacion/pol%C3%ADticas-lineamientos-y-manuales/10-plan-estrat%C3%A9gico-de-tecnolog%C3%ADas-de)</t>
    </r>
    <r>
      <rPr>
        <sz val="11"/>
        <color theme="1"/>
        <rFont val="Calibri"/>
        <family val="2"/>
        <scheme val="minor"/>
      </rPr>
      <t xml:space="preserve">, en el cual se puede evidenciar la alineación con los objetivos estratégicos del DASCD, se vienen trabajando principalmente en tres líneas; Registro de activos de información, El Plan de Seguridad y Privacidad de la Información (actualizado al principio de la vigencia) y El Plan de tratamientos de Riesgos de seguridad y privacidad de la Información (en proceso de actualización). De igual manera se viene adelantando la Matriz de identificación de riesgos de seguridad digital y se está actualizando el Plan de tratamientos de Riesgos de seguridad y privacidad de la Información. </t>
    </r>
    <r>
      <rPr>
        <sz val="11"/>
        <color rgb="FFFF0000"/>
        <rFont val="Calibri"/>
        <family val="2"/>
        <scheme val="minor"/>
      </rPr>
      <t>Las evidencias se pueden encontrar en Z:\1-SIG-DASCD\22-Matriz de Riesgos\2019\Evidencias_Matriz_Riesgos Segundo Cuatrimestre\4. Seguridad de la Información\EVIDENCIAS\Control 2</t>
    </r>
  </si>
  <si>
    <r>
      <t>Durante el periodo de evaluación, se generaron 345 OP por el auxiliar administrativo de presupuesto a las cuales se les  realizó la correspondiete revisión por parte de los profesionales del proceso financiero, verificando en las hojas de trabajo dispuestas para tal fin (matriz control CRP, liquidación de retención por rentas de trabajo y revisión de OP),  que la imputación de rubros presupuestales,  contables y tributarios se encuentren consistentes con los soportes documentales, procedimientos y normatividad vigente. 
Los correos electrónicos de evidencia de la revisión se encuentran en el correo institucional de los profesionales y auxiliar del proceso financiero. De la misma manera, revisada la OP y si se encuentra consistente, el profesional de Presupuesto procede a aprobar la OP y generar la planilla de pago para firmas del Responsable de Presupuesto y el Ordenador del Gasto y Vo Bo de los profesionales del proceso en la OP física.  
Se adjuntan en la carpeta de evidencias las hojas de trabajo  (matriz control CRP, liquidación de retención por rentas de trabajo y revisión de OP). y pantallazos de correos aleatorios de algunas de las revisiones realziadas. en la ruta:</t>
    </r>
    <r>
      <rPr>
        <sz val="11"/>
        <color rgb="FFC00000"/>
        <rFont val="Calibri"/>
        <family val="2"/>
        <scheme val="minor"/>
      </rPr>
      <t xml:space="preserve"> Z:\1-SIG-DASCD\22-Matriz de Riesgos\2019\Evidencias_Matriz_Riesgos Segundo Cuatrimestre\12. Gestión Financiera\Presupuesto\Control OP\Correos Electrónicos Aleatorios</t>
    </r>
  </si>
  <si>
    <t xml:space="preserve">Realizada la reunión de seguimiento a los riesgos del proceso de Gestión financiera, se concluye según las evidencias presentadas por las líderes del proceso, con las matrices de validación y los correos electrónicos, cargados en las catrpetas de evidencia en la carpeta Z, que el control se esta realizando de manera oportuna y controlada sin que a la fecha se haya materializado el riesgo.  </t>
  </si>
  <si>
    <t xml:space="preserve">Los funcionarios del proceso financiero, cada vez que se genere un CRP en el aplicativo dispuesto por la SHD, deben verificar que la imputación presupuestal, valor, beneficiario, No. Identificación y compromiso se encuentren consistentes con los documentos soportes. En caso de encontrar alguna incosistencia se procede a anular y generar un nuevo CRP. Cómo evidencia de la verificación se da Vo.Bo por parte de quién revisa y se archiva en las carpetas del archivo de gestión del proceso </t>
  </si>
  <si>
    <t xml:space="preserve">Se resvisó la evidencia del control en la carpeta física de concecutivos de CRP en custodia del auxiliar de presupuesto, donde se valida el control, con el consecutivo de los CRP,s y las firmas de revisión de las profesionales de contabilidad y  presupuesto, así como con la firma de la Directora.  Sin que a la fecha se haya presentado ninguna desviación del control ni materialización del riesgo </t>
  </si>
  <si>
    <t xml:space="preserve">Los funcionarios de Presupuesto, cada vez que reciben una , solicitud de expedición de CDP, en el formato - FIN- FM-006 - Formato solicitud de Certificado de Disponibilidad Prespuestal,  verifican que el rubro presupuestal,  valor , imputación presupuestal, objeto y línea del PAA,  se encuentren consistentes con lo proyectado en el PAA, de estar correcto  dan visto bueno al formato, en caso de presentar inconsistencias, se devuleve al área de origen informándola y no se firma, ni se procesa la solicitud hasta que sea corregida. La evidencia reposa en las carpetas del archivo de gestión del proceso </t>
  </si>
  <si>
    <t xml:space="preserve">Se revisó la evidencia del control en la carpeta física de concecutivos de CDP en custodia del auxiliar de presupuesto, donde se valida el control del  rubro, valor , imputación presupuestal, objeto y línea del PAA y las firmas de revisión del profesional de  presupuesto, así como con la firma de la Directora.  Sin que a la fecha se haya presentado ninguna desviación del control ni materialización del riesgo </t>
  </si>
  <si>
    <t xml:space="preserve">Durante el periodo evaluado, se expidieron 77 registros presupuestales CRP, a los cuales se les aplicó el control, validando todos los datos con los documentos de soporte,  con el fin que los datos allí consigandos estén acordes con el contrato y demás documentos soportes. Una vez validados se dió el visto bueno por parte del funcionario del proceso financiero que realizó la validación. 
La evidencia reposa en la carpeta física de CRP expedidos del archivo de gestión del proceso  con el visto bueno correspondiente. </t>
  </si>
  <si>
    <t xml:space="preserve">Durante el periodo se expidieron 43 CDP,  dando visto bueno en el formato A- FIN- FM-006 una vez verificados los rubros, valores , imputación presupuestal, objeto y línea del PAA. 
La evidencia reposa en la carpeta física de CDP expedidos del archivo de gestión del proceso  con el visto bueno correspondiente. </t>
  </si>
  <si>
    <t xml:space="preserve">Los Profesionales del equipo técnico cada vez que recibe una solicitud de concepto técnico revisa, valida y verifica que el contenido sea suficiente y normativamente actualizado con lo requerido. En los casos donde la información no sea precisa o esté incompleta, se devuelve a la entidad con las observaciones pertinentes. Como evidencia queda el registro en el aplicativo CORDIS o por correo electrónico.  </t>
  </si>
  <si>
    <t xml:space="preserve">Los profesionales del equipo técnico cada vez que hay una novedad normativa o necesidad de los integrantes del equipo, se reunen para nivelar, aclarar y precisar conceptos. En los casos donde no haya concenso se busca una fuente externa. Como evidencia queda un acta de la reunión. </t>
  </si>
  <si>
    <t xml:space="preserve">El profesional especializado de recursos físicos y el auxiliar de almacen realizarán semestralmente campañas de sensibilización al interior de la Entidad sobre el uso y cuidado de los bienes asigandos a cada funcionario, evidencia queda  en correos masivos y piezas comunicativas, en caso de presentarse, en caso de que no se realicen la campaña en algún periodo el profesional especializado, debe informar las razones y reprogramar  </t>
  </si>
  <si>
    <t>Se verificaron en las carpetas las evidencias de la implementación de los controles y se observó que son sistemáticos y acordes a la realización de cada evento, son bastante rigurosos y cumplen con la mitigación del riesgo propuesto. Se evidencia que el riesgo no se ha materializado.
Se espera la implementación de los controles en las capacitaciones virtuales, teniendo en cuenta, que la siguiente oferta inicia en el mes de septiembre.</t>
  </si>
  <si>
    <r>
      <t xml:space="preserve">En el periodo evaluado se llevaron a cabo  dos (2) eventos: </t>
    </r>
    <r>
      <rPr>
        <b/>
        <sz val="10"/>
        <color rgb="FF000000"/>
        <rFont val="Calibri"/>
        <family val="2"/>
        <scheme val="minor"/>
      </rPr>
      <t>Prepensionados</t>
    </r>
    <r>
      <rPr>
        <sz val="10"/>
        <color rgb="FF000000"/>
        <rFont val="Calibri"/>
        <family val="2"/>
        <scheme val="minor"/>
      </rPr>
      <t xml:space="preserve"> que consta de cuatro jornadas (22 de mayo, 11 de junio, 18 de junio y 16 de julio) y Celebración del día de Conductores y Secretarias (30 de mayo).  Para estos eventos se realizó la correspondiente planificación, la cual quedó registrada en los formatos,  M-DCH-FM-033 Planificación de eventos de bienestar, así como el formato M-DCH-FM-016 Lista de chequeo para eventos de bienestar, este último no está incluído en los controles pero se propuso como nuevo control implementado. Estos formatos reposan en archivo físico como archivo de gestión, controlado por TRD.  Así mismo para estos dos eventos se realizaron las piezas para divulgación, las cuales se solicitaron a la Oficina de Comunicaciones  diligenciando el formato E-COM-FM-001 Formato solicitud de Comunicación. Las evidencias están en carpeta física como archivo de gestión del proceso y al finalizar la vigencia se entregan a gestion documental ya que son documentos integrales de la TRD.
Es necesario precisar que para los eventos que constan de varias jornadas, solo se diligencia por única vez los tres formatos.
Para el caso del Fondo FRADEC, la junta administradora se reunió para definir los lineamientos de la convocatoria el 05 de marzo, según consta en el acta como evidencia física. Posteriormente, se envió el 03 de mayo mediante correo electrónico la solicitud de la pieza comunicativa a Comunicaciones. El día 14 de mayo se publicaron los lineamientos en la página web del ICETEX y del DASCD para conocimiento de los interesados y estuvo hasta el 30 de junio. Ese mismo día se envió correo electrónico a los jefes de Talento Humano y a los gestores con la información para su divulgación en las 51 Entidades. El supervisor del contrato, firma constancia el 02 de julio de verificación de publicación de la convocatoria en la WEB respectivamente. La evidencia hace parte integral del Convenio 024/2014 y se encuentra en archivo digital y físico.
Desde Capacitación se diligenciaron los formatos M-DCH-FM-032 Planificación y evaluacion de eventos de capacitación que se diligenciaron previamente a la realización de cada evento presencial y que además contiene la lista de chequeo del evento respectivo. En total 18 capacitaciones del mes de mayo, 14 capacitaciones del mes de junio, 10  capacitaciones del mes de julio y 10  capacitaciones del mes de septiembre. También se realizaron los formatos E-COM-FM-001 que se diligencian y envían a Comunicaciones y corresponden a cada evento planificado y va de acuerdo a la pieza comunicativa necesaria para la capacitación.
Se aclara que para la capacitación virtual se iniciará la implementación del control a partir de la oferta del mes de septiembre.</t>
    </r>
  </si>
  <si>
    <r>
      <t>Para el periodo evaluado no se ejecutó el control para el caso de bienestar y capacitacíón, ya que su periodicidad es anual y en esta vigencia se ejecutó el febrero, para el caso de Fradec, el control se ejecutó en el mes de mayo.
En Bienestar se generó   la circular 003 de 05 de febrero de 2019 que contiene el plan, los ejes, las actividades, las fechas, las premisas y se envía a las 51 Entidades Distritales, como es circular, es gestión documental quien se encarga de su envío. Desde el proceso se envía correo electrónico a  Jefes de Talento Humano y gestores. 
Lo mismo para el Fondo FRADEC, el día 14 de mayo se publicaron los lineamientos en la página web del ICETEX y del DASCD para conocimiento de los interesados. Ese mismo día se envió correo electrónico a los jefes de Talento Humano y a los gestores con la información para su divulgación en las 51 Entidades.  
En Capacitación se elaboró la circular 041 del 14 de diciembre de 2018 y que contiene lineamientos para la Formulación del Plan Institucional de Capacitación 2019 y II. Oferta de Capacitación DASCD — Vigencia 2019. En el capítulo V se especifica para la vigencia 2019 lo ofertado por el DASCD por temática, modalidad, intensidad y dirigido a. Desde el proceso se envía a correo electrónico de Jefes de Talento Humano y gestores. 
Las evidencias son físicas y están como archivo de gestión y digitalen</t>
    </r>
    <r>
      <rPr>
        <sz val="10"/>
        <color rgb="FFFF0000"/>
        <rFont val="Calibri"/>
        <family val="2"/>
        <scheme val="minor"/>
      </rPr>
      <t xml:space="preserve"> Z:\Sub_Bienestar</t>
    </r>
    <r>
      <rPr>
        <sz val="10"/>
        <color rgb="FF000000"/>
        <rFont val="Calibri"/>
        <family val="2"/>
        <scheme val="minor"/>
      </rPr>
      <t xml:space="preserve">
</t>
    </r>
  </si>
  <si>
    <t xml:space="preserve">Se veificaron las circulares emitidas tanto para bienestar como para capacitación al incio de la vigencia, así mismo se verificaron  los lineamientos en la página web del icentex para el frondo fradec, como el control es anual  y especificamente para capacitación y bienestar se ejecuctó en febrero de 2019, se esperará a qupe se cumpla la peridicidad nuevamente para vigencia 2020. </t>
  </si>
  <si>
    <t>Esta es una nueva  actividad que se plantea con la actualización de la metodologia de seguimiento a riesgos. La herramienta esta en desarrollo y se implementará en el último trimestre de 2019. Es de aclartar que la no ejecución de la actividad no materializa el riesgo.</t>
  </si>
  <si>
    <t xml:space="preserve">En el periodo de seguimiento el auxiliar administrativo encargado del almacén realizó mensualmente la conciliación de movimientos en relación a traslado de bienes de los meses de mayo, junio, julio en el sistema de información SAE/SAI.  El inventario se encuentra actualizado y documentado en las carpetas físicas de traslados  A-RFA-FM-014  y bajo el seguimiente del Profesional Especializado de recursos físicos.  La evidencia reposa en la carpeta compartida Y:\Comprobantes de Almacén y el archivo de gestión de almacen comprobantes de traslados de bienes.
</t>
  </si>
  <si>
    <t xml:space="preserve">Debido a que  tanto el riesgo como el control se plantean como actividad nueva dentro del proceso,  aún no se cuenta con la evidencia de la ejecución, por lo que en la evaluación del control se especifica que se hará a futuro. </t>
  </si>
  <si>
    <t xml:space="preserve">Se evidenciaron en las carpetas físicas del proceso y en la carpeta compartida con el proceso contable, los comprobantes de los traslados realizados para los meses de los periodos evaluados, el control se ejecuta sistematicamente de acuerdo a lo propuesto, El riesgo no se ha materializado </t>
  </si>
  <si>
    <t>El auxiliar administrativo encargado del almacén realiza movimientos diarios de bodega en relación a entradas y salidas del sistema de información SAE/SAI.  El inventario se encuentra actualizado y documentado en las carpetas físicas de ingreso A-RFA-FM-009 , traslados  A-RFA-FM-014 y salidas de bienes A-RFA-FM-007en custodia del auxiliar administrativo encargado del almacén y bajo el seguimiento del Profesional Especializado de recursos físicos. No se ha requerido hacer uso del A-RFA-PR-010  Procedimiento Manejo de Hurto o pérdida de bienes V2 ni afectar la póliza de seguros.</t>
  </si>
  <si>
    <t xml:space="preserve">Una vez revisadas las  carpetas físicas con los reportes de SAE/SAI registros de ingreso A-RFA-FM-009 , traslados  A-RFA-FM-014 y salidas de bienes A-RFA-FM-007 en custodia del auxiliar administrativo, se evidencia la aplicación del control según las evidencias programadas para cada més, las carpetas dan cuenta de los seguimientos diarios y por los meses de mayo, junio, julio y agosto. no se evidencia materialización del riesgo. </t>
  </si>
  <si>
    <t>Se valida de acuerdo con la evidencia cargada por el profesional especializado de recursos físicos y ambientales el envío del cronográma de toma física de inventario a la Subdirectora Corporativa, según fechas de los correos, desde el día 14 de junio del presente año, donde programan la toma física de inventarios para el mes de octubre, y que aún no ha sido aprobado por la Subdirectora, por lo tanto la evidencia completa de la ejecución del control se evidenciará en el seguimiento a la matriz del tercer cuatrimestre.</t>
  </si>
  <si>
    <t>Teniendo en cuenta que el contrtol implementado, se realiza anualmente,en este caso relacionado con la toma física de inventarios,  la Oficina de Control Interno para este periodo no pudo establecer la efectividad del control debido a que el inventario se encuentra programado para los meses de Octubre y noviembre de 2019; por tanto en la siguiente evaluacion se determinará si el control implementado ayuda a la mitigacion del riesgo.</t>
  </si>
  <si>
    <t>La Oficina de Control Interno, evidenció de acuerdo con los soportes documentales aportados, que el control ha funcionado y se realiza de manera oportuna,  por tanto se considera efectivo y contribuye a la mitigacion del riesgo.</t>
  </si>
  <si>
    <t>Para este periodo y conforme a las evidencias aportadas por el responsable y verificadas por la Oficina de Control Interno, se puede establecer que el control implementado ha sido oportuno,  efectivo  y contribuye a la mitigacion del riesgo.</t>
  </si>
  <si>
    <t>En el  ejercicio de verificación y analisis  sobre el control implementado, asi como las evidencias  de los soportes que  respaldan la ejecucion del mismo, se pudo establecer  que  el control  ha sido efectivo, por tanto contribuye a la  minimizacion del riesgo</t>
  </si>
  <si>
    <t>La evidencia de la ejecución del control fue constantada por la Oficina de Control Interno y se observa que hasta el momento el control implementado  ha funcionado y contribuye a la minimizacion del riesgo.</t>
  </si>
  <si>
    <t xml:space="preserve">La Insuficiente divulgación  de las actividades de bienestar, capacitación, formación  o divulgación de eventos sin el tiempo suficiente y/o que la identificación de la población objetivo no sea adecuada puede generar actividades de bienestar, formación y capacitación que no cuenten con la cobertura de beneficiarios esperada, lo cual puede ocasionar  afectación en la meta proyectada,
Incumplimiento en los planes y programas propuestos,
Empleados públicos distritales que no disfruten los beneficios de estar vinculados al distrito </t>
  </si>
  <si>
    <t xml:space="preserve">Una vez verificado y  evidenciado los soportes  relacionados con el control, se pudo determinar que el control establecido no está siendo efectivo, si bien se observa semanalmente el envío de alertas con el reporte de los requerimientos que se encuentran vencidos y en trámite a cargo de los responsables, no es un control adecuado que permita prevenir o mitigar el riesgo,  porque  según la  percepción de los resultados, su tendencia es  a la materialización  del riesgo. Por lo anterior y  debido a que en este periodo se materializó el riesgo, se sugiere a la segunda línea de defensa, revisar  y analizar  la  valoración asignada al  control establecido, dado que no es coherente el resultado obtenido en la zona del riesgo residual (Bajo),  frente a los hechos evidenciados y su posible tendencia a una materialización constante.
En ese entendido y en atención al documento  Política De Gestión De Riesgos Código: E-GES-MA-002 V4, se recomienda proceder conforme a lo estipulado en el numeral 13.1 Plan de Gestión y Mitigación del Riesgo, párrafo donde menciona “En cualquier caso de materialización, se deberán documentar las lecciones aprendidas y se reformularán los controles para enfrentar la materialización del riesgo. Estos controles serán reformulados por cada líder de proceso y el Subdirector o Jefe de Oficina del área correspondiente. Los nuevos controles planteados deben estar orientados a subsanar las consecuencias negativas de la materialización del riesgo para propender por el flujo natural de los procesos de la entidad y deben estar alineados con los lineamientos y políticas de la entidad en coherencia con los lineamientos legales que rijan el DASCD”
</t>
  </si>
  <si>
    <t>Dado que la evidencia del control esta relacionado con  el seguimiento al plan de sostenibilidad contable vigencia 2019,  por parte del Comité de Sostenibilidad contable, programado para el mes de septiembre, se evaluará la efectividad del control en el siguiente periodo.</t>
  </si>
  <si>
    <t>Acorde con la verificacion de  las evidencias asociadas a los controles establecidos, se puede establecer que  los controles estan funcionando y por ende fueron efectivos para mitigar el riesgo durante el  periodo evaluado.</t>
  </si>
  <si>
    <t xml:space="preserve">Dado que la periodicidad de este control fue establecida de manera anual, y para esta vigencia ya fue ejecutado el control, en este periodo objeto de evaluación, el proceso no cuenta con documentos soportes que evidencien la ejecución del control, motivo por el cual la evaluación se realizará el próximo año, por parte de  de la Oficina de Control Interno. </t>
  </si>
  <si>
    <t>Debido a que la implentacion del control  fue establecida con una periodicidad anual,  para el periodo objeto de evaluacion no aplicaría, la eficacia del control implementado se evaluará en la siguiente vigencia.</t>
  </si>
  <si>
    <r>
      <t xml:space="preserve">Se observa que en la identificacion de este control no se tuvo en cuenta para su diseño que el Control  (verifica, valida, concilia, coteja, compara, etc.), por tanto  la acción a implmentar podria corresponder al desarrollo de una </t>
    </r>
    <r>
      <rPr>
        <b/>
        <sz val="11"/>
        <color theme="1"/>
        <rFont val="Calibri"/>
        <family val="2"/>
        <scheme val="minor"/>
      </rPr>
      <t>acvidad</t>
    </r>
    <r>
      <rPr>
        <sz val="11"/>
        <color theme="1"/>
        <rFont val="Calibri"/>
        <family val="2"/>
        <scheme val="minor"/>
      </rPr>
      <t xml:space="preserve"> y no a un control.
En este entendido se sugiere revisar nuevamente el control propuesto y ajustar o identificar un nuevo control.</t>
    </r>
  </si>
  <si>
    <t>En el  seguimiento realizado  al  control implementado, asi como a las evidencias  de los soportes que  respaldan la ejecucion del mismo, se pudo establecer  que  el control  ha sido efectivo, por tanto contribuye a la  mitigacion  del riesgo</t>
  </si>
  <si>
    <t>La Oficina de Control Interno, en desarrollo de sus actividades, relacionadas con auditorias y seguimientos a la gestion contractual, ha evidenciado la ejecucion de  los controles  pertinentes en cumplimiento de  sus funciones por parte de los  suipervisores ,  por tanto el control establecido ha demostrado  ser  efectivo</t>
  </si>
  <si>
    <t xml:space="preserve">Se evidenció el seguimiento oportuno a  los Planes, y programas de la Entidad  por parte de la Oficina Asesora de Planeación, de manera mensual, a través de la herramienta de seguimiento a la planeación que consolida los reportes de cada uno de los proyectos y verifica frente a las evidencias aportadas por las dependencias.
Igualmente, se observó la presentación en el Comité Institucional de Gestión y Desempeño del avance de la estrategia institucional. Toda la trazabilidad de esta información se encuentra descrita en los seguimientos realizados en la herramienta definida por la OAP y en las diferentes actas de comité. 
La evidencia se puede consultar en la carpeta:
Z:\4-Segimiento_Plan_accion_2019. 
</t>
  </si>
  <si>
    <t xml:space="preserve">Se evidenció el seguimiento oportuno a la planeación a través de la consolidación de los reportes de cada uno de los proyectos. Así como la verificación frente a las evidencias aportadas por las dependencias y su posterior presentación ante el Comité Institucional de Gestión y Desempeño del avance de la estrategia institucional, por parte de la Oficina Asesora de Planeación.
Toda la trazabilidad de esta información se encuentra descrita en los seguimientos realizados en la herramienta definida por la OAP y en las diferentes actas de comité. 
La evidencia se puede consultar en la carpeta:
Z:\4-Segimiento_Plan_accion_2019. 
</t>
  </si>
  <si>
    <t xml:space="preserve">Se observó la definición de los lineamientos para la realización de la Planeación de la Entidad a finales del año 2018 y principios del 2019 por parte de la Oficina Asesora de Planeación.
Estos espacios fueron convocados a través de correo electrónico a todos los Jefes y subdirectores a cada una de las áreas para las fechas antes referidas. 
La evidencia queda registradas en listados de asistencia de reuniones entre la OAP y las dependencias en el archivo de Gestión de la dependencia para el último cuatrimestre de 2018 y primer cuatrimestre de 2019. No obstante como el control es anual no hay evidencias para este periodo en particular. 
</t>
  </si>
  <si>
    <t xml:space="preserve">Se evidenció la elaboración del  "PLAN DE ADECUACIÓN E IMPLEMENTACIÓN DEL MODELO INTEGRADO DE PLANEACIÓN Y GESTIÓN  - MIPG, con las actividades que se deben adelantar durante el año en todas las dependencias, por parte del Profesional de la OAP responsable del MIPG apartir de los autodágnosticos y resultados del FURAG y otras mediciones de gestión. No obstante como el control es anual no hay evidencias para este periodo en particular. 
La evidencia se puede consultar en la carpeta:
Z:\4-Segimiento_Plan_accion_2019\110_OAP\
Cronograma adecuación MIPG. 
</t>
  </si>
  <si>
    <t xml:space="preserve">Se observó que el profesional de la OAP responsable del Sistema de Gestión de Calidad, realizó la planificación de las actividades generales para el mantenimiento del sistema de gestión, las cuales quedan en el cronograma del proyecto "Mantenimiento de la certificación ISO 9001:2015"del Plan de acción de la OAP. No obstante como el control es anual no hay evidencias para este periodo en particular. 
La evidencia se puede consultar en la carpeta:
Z:\4-Segimiento_Plan_accion_2019\110_OAP\
7_Certificacion_ISO_ 90012015\08_2019. </t>
  </si>
  <si>
    <t xml:space="preserve">Se evidenció la realización del seguimiento a la ejecución de los proyectos de cada dependencia, dentro de los cuales se incluyen los relacionados con la implementación del MIPG y de los sistemas de gestión de la Entidad. Estos seguimientos quedaron registrados en los cronogramas de los proyectos que garantizan la implementación del modelo de gestión, durante los primeros diez días de cada mes, para esta vigencia hay 53 proyectos.
Las evidencias se puede consultar en la carpeta:
- Z:\4-Segimiento_Plan_accion_2019\110_OAP\
9_Implementacion_MIPG 
- Z:\4-Segimiento_Plan_accion_2019\110_OAP\
Cronograma adecuación MIPG 
- Z:\4-Segimiento_Plan_accion_2019\110_OAP\
7_Certificacion_ISO_ 90012015, el riesgo no se ha materializado 
</t>
  </si>
  <si>
    <t xml:space="preserve">Se observó la consolidación y estandarización de la información a ser publicada co el fin de identificar posibles  inconsistencias. 
Además,se evidenció el envió al  profesional encargado de la publicación  de los datos y cifras estadísticas para su publicación en los  instrumentos oficiales de la Entidad. No obstante,  la evidencia de este control está en proceso de implementanción y de publicación de los respectivos documentos. 
</t>
  </si>
  <si>
    <t xml:space="preserve">Se observó que en el control establecido un profesional del equipo del proceso, cada vez que realiza la consolidación de información, deberá documentar cómo realizó el procesamiento. 
Además, que Quien verificó la consolidación, se asegurará de que quede documentado el procesamiento. 
Igualmente, el control palnteado estableció que "En caso de encontrar que se realizó el procesamiento sin documentación, se deberá validar con la fuentes primarias y generar la documentación." 
La evidencia quedará registrada en el archivo mensual consolidado, puesto que la matriz de riesgos  se ajustó el 26 de agosto de 2019l y a evidencia de este control está en proceso de implementanción y de publicación. 
</t>
  </si>
  <si>
    <t>Se evidenció lque a OTIC -anualmente- estableció el proyecto de implementación del MSPI dentro del "PLAN DE SEGURIDAD Y PRIVACIDAD DE LA INFORMACIÓN", en el cual se planificaron los recursos necesarios para la implementación del MSPI.   
Se observó además que dada la planificación anual de la implementación del MSPI, se están ejecutando las actividades programadas en los diferentes planes, como el "PLAN DE SEGURIDAD Y PRIVACIDAD DE LA INFORMACIÓN", que es publicado en la página web del DASCD.
Así como en el "PLAN ANUAL DE ADQUISICIONES" con la solicitud de compra de software y hardware para la optimización de la funcionalidad y de la seguridad de las redes y aplicativos para  mejorar la gestión de la seguridad de los repositorios de información.
En el "PLAN ANUAL DE CONTRATACIÓN", se  realizó un contrato de backup y almacenamiento en la nube y el de soporte sobre el firewall.
Las evidencias se pueden consultar en la carpeta: Z:\1-SIG-DASCD\22-Matriz de Riesgos\2019\
Evidencias_Matriz_Riesgos Segundo Cuatrimestre
\4. Seguridad de la Información\EVIDENCIAS
\Control 1</t>
  </si>
  <si>
    <t>Se evidenció que la OTIC -anualmente- revisa y alinea la estrategia de la OTIC con los objetivos estratégicos de la entidad, lo cual queda evidenciado en el PETI. 
Dentro de la implementación del plan estratégico de tecnologías de la información y las comunicaciones, se vienen trabajando principalmente en tres líneas: 
- Registro de activos de información
- El Plan de Seguridad y Privacidad de la Información (actualizado al principio de la vigencia) 
- Y el Plan de tratamientos de Riesgos de seguridad y privacidad de la Información (en proceso de actualización)
Las evidencias se pueden encontra en el link:.
https://www.serviciocivil.gov.co/portal/transparencia/planeacion/pol%C3%ADticas-lineamientos-y-manuales/10-plan-estrat%C3%A9gico-de-tecnolog%C3%ADas-de
Asimismo, se viene trabajando la Matriz de identificación de riesgos de seguridad digital y se está actualizando el Plan de tratamientos de Riesgos de seguridad y privacidad de la Información. 
Las evidencias se pueden encontrar en la carpeta:
 Z:\1-SIG-DASCD\22-Matriz de Riesgos\2019\Evidencias_
Matriz_Riesgos Segundo Cuatrimestre\4. Seguridad de la Información\EVIDENCIAS\Control 2</t>
  </si>
  <si>
    <t>Se evidenció que dentro del Comité institucional de gestión y desempeño del 29 de julio, se resalto la importancia de la articulación de Gestión documental con la política de gobierno digital y seguridad digital,  para la elaboración de las tablas de control de acceso.
Las actividades de definición de la metodología y de la herramienta en la cual se hará la actualización de los activos de información, hacen parte de la implementación del MSPI, el cual se encuentra en ejecución.
Las evidencias se encuentran en el Acta de Comité del 29 de julio y en la carpeta compartida en la ruta:
Z:\1-SIG-DASCD\22-Matriz de Riesgos\2019\Evidencias_Matriz_Riesgos Segundo Cuatrimestre\4. Seguridad de la Información\EVIDENCIAS\
Control 3</t>
  </si>
  <si>
    <r>
      <t xml:space="preserve">Se evidenció que durante el periodo evaluado, se desarrollaron acciones tendientes a:
- Actualizar la Política de Gestión de Riesgos incluyendo los riesgos de seguridad digital, cuya evidencia se encuentra en el link: 
</t>
    </r>
    <r>
      <rPr>
        <sz val="11"/>
        <color rgb="FFFF0000"/>
        <rFont val="Calibri"/>
        <family val="2"/>
        <scheme val="minor"/>
      </rPr>
      <t xml:space="preserve">https://www.serviciocivil.gov.co/portal/transparencia/planeacion/pol%C3%ADticas-lineamientos-y-manuales/manual-gesti%C3%B3n-de-riesgos
</t>
    </r>
    <r>
      <rPr>
        <sz val="11"/>
        <color theme="1"/>
        <rFont val="Calibri"/>
        <family val="2"/>
        <scheme val="minor"/>
      </rPr>
      <t xml:space="preserve">- Actualizar el Plan de Tratamiento de Riesgos de Seguridad y Privacidad de la Información,  que se está trabajando en la Herramienta de Gestión de Activos de Información - DASCD y en la Matriz de identificación de riesgos - DASCD, con el fin de gestionar los riesgos que pueden amenazar los activos de información. 
Las evidencias se puede consultar en la carpeta compartida:
</t>
    </r>
    <r>
      <rPr>
        <sz val="11"/>
        <color rgb="FFFF0000"/>
        <rFont val="Calibri"/>
        <family val="2"/>
        <scheme val="minor"/>
      </rPr>
      <t>Z:\1-SIG-DASCD\22-Matriz de Riesgos\2019\Evidencias_Matriz_Riesgos Segundo Cuatrimestre\4. Seguridad de la Información\EVIDENCIAS\
Control 4</t>
    </r>
  </si>
  <si>
    <t xml:space="preserve">Se evidenció la realización de comités de redacción (6 de junio, 5 de julio y 21 de agosto) en donde se trataron los temas a publicar y además permitió aclarar dudas respecto de los contenidos a ser publicados.
Lo anterior mitiga la posibilidad de encontrar solicitudes poco claras y/o la entrega de información incompleta y/o extemporánea por parte de los diferentes procesos. 
Las evidencias físicas reposan en el archivo de gestión de la dependencia y  en la carpeta compartida:
Z:\1-SIG-DASCD\22-Matriz de Riesgos\2019\Evidencias_Matriz_Riesgos Segundo Cuatrimestre
</t>
  </si>
  <si>
    <t xml:space="preserve">Se evidenció la utilización y compilación del formato E-COM-FM-001,  en cada una de las solicitudes realizadas por las dependencias para el periodo verificado, de acuerdo con lo establecido en procedimientos E-COM-PR-002 Procedimiento Comunicación Externa, E-COM-PR-003  Procedimiento Comunicación Organizacional, E-COM-PR-004  Procedimiento Divulgación y cubrimiento de eventos, E-COM-PR-006  Procedimiento Publicaciones Web
Igualmente, se observó que la oficina asesora de comunicaciones envía correo a la dependencia en caso de que la información esté incompleta (el formato es devuelto al solicitante para que sea ajustado) 
Además, en caso de que la solicitud esté por fuera de los tiempos establecidos en el proceso, se envía correo al solicitante, informando el alcance que se logró de acuerdo con el tiempo de la solicitud. 
La evidencia se puede consultar en la carpeta:
Z:\1-SIG-DASCD\22-Matriz de Riesgos\2019\Evidencias_Matriz_Riesgos Segundo Cuatrimestre </t>
  </si>
  <si>
    <t xml:space="preserve">Se evidenció que los profesionales del equipo técnico cada vez que hay una novedad normativa o necesidad de los integrantes del equipo, se reunen para nivelar, aclarar y precisar conceptos (Acta de fecha 26 de agosto de 2019). 
La evidencia se puede consultar en el archivo de gestión del equipo del proceso.
</t>
  </si>
  <si>
    <t>Se evidenció la revisión, validación y verificación por parte del equipo técnico unas vez recibidas las solicitudes de conceptos técnicos para que el contenido sea suficiente y normativamente actualizado con lo requerido. 
Las evidencias se puede consultar en la carpeta:
Z:\4-Segimiento_Plan_accion_2019\200_STJ\6_
PAAC\5. Evidencias_mayo\Publicación de Conceptos
Z:\4-Segimiento_Plan_accion_2019\200_STJ\6_
PAAC\5. Evidencias_junio\Publicación de Conceptos
Z:\4-Segimiento_Plan_accion_2019\200_STJ\6_
PAAC\5. Evidencias_julio\Publicación de Conceptos
Z:\4-Segimiento_Plan_accion_2019\200_STJ\6_
PAAC\5. Evidencias_agosto\Publicación de Conceptos</t>
  </si>
  <si>
    <t xml:space="preserve">Se evidenció que para el periodo de seguimiento no se presentó la expedición de lista de elegibles por parte de lla CNSC. </t>
  </si>
  <si>
    <t xml:space="preserve">Se evidenció la verificación de la información aportada por dos servidores públicos que se vincularon a la entidad en los meses de mayo y junio, por parte del profesional de talento humano. Además, se observó el diligenciamiento de los formatos A-GTH-FM-001 y A-GTH-FM-002  para los citados servidores. 
Las evidencias se puede consultar en la carpeta:
Z:\1-SIG-DASCD\22-Matriz de Riesgos\2019\Evidencias_Matriz_Riesgos Segundo Cuatrimestre\9. Gestión del talento humano\Evidencias vinculacion
</t>
  </si>
  <si>
    <t xml:space="preserve">Se evidenció que el talento humano, programa anualmente la aplicación de los diagnosticos para la formulación del PETH. Por lo que, se incluyó en las lineas 22 y 26 del plan de acción del proceso de Gestión del TH, las actividades de diagnóstico y elaboración del Plan Estratégico de Talento Humano. En los meses de julio y agosto, se dio inicio a las actividades de acuerdo con el cronograma, no obstante, es necesario solicitar ajuste en el cronograma, puesto que algunas de las citadas actividades no se han logrado concluir.
Vale la pena mencionar que de conformidad con el Decreto 612 el Plan Estratégico de Talento Humano debe estar aprobado en enero de la siguiente vigencia, y pese a que se han presentado retrasos el riesgo no se ha materializado pues el riesgo esta enfocado a: "No realizar los diagnósticos requeridos para la formulación del Plan Estratégico de Talento Humano opotunamente  o no formular el Plan propiamente". 
Las evidencias se puede consultar en la carpeta:
Z:\1-SIG-DASCD\22-Matriz de Riesgos\2019\
Evidencias_Matriz_Riesgos Segundo Cuatrimestre
\9. Gestión del talento humano\Evidencias PETH
</t>
  </si>
  <si>
    <t xml:space="preserve">Se evidenció la validacion y punteo fisico con las novedades presentadas mensuamente (mayo Junio, Julio y agosto). 
Las evidencias se puede consultar en la carpeta:
Z:\1-SIG-DASCD\22-Matriz de Riesgos\2019\Evidencias_Matriz_Riesgos Segundo Cuatrimestre. </t>
  </si>
  <si>
    <t>Se evidenció que el profesional de nómina revisó la liquidación respectiva con las novedades reportadas en los mes meses de mayo, junio, julio y agosto 2019 frente a las nóminas anteriores, dejando como registro un archivo en excel. 
Las evidencias se encuentra en el PC : D:\DASCD_acarranza\DASCD_Acarranza\4TH2019\Nominas 2019\Nominas Sueldos.- Z:\1-SIG-DASCD\22-Matriz de Riesgos\2019\Evidencias_
Matriz_Riesgos Segundo Cuatrimestre</t>
  </si>
  <si>
    <t xml:space="preserve">Se evidenció que el profesional responsable de la infraestructura tecnológica, diariamente realiza monitoreo de los diferentes elementos que componen la plataforma tecnológica, verificando el funcionamiento de los mismos, diligenciando el  formato A-TIC-FM-007 monitoreo de red.
La evidencia se puede consultar en la carpeta: 
Z:\1-SIG-DASCD\22-Matriz de Riesgos\2019\Evidencias_Matriz_Riesgos Segundo Cuatrimestre\15. Gestión de TICS\EVIDENCIAS\CONTROL 1
</t>
  </si>
  <si>
    <t>Se evidenció que el profesional que apoya la supervisión de los contratos actualiza y registra semestralmente la vigencia de las licencias para proyectar anualmente las compras y actualización de las mismas dentro del plan anual de adquisiciones. Dentro de la citada actividad se estableció la necesidad de realizar un contrato para la adquisición de actualización del sistema operativo Windows 10 para 18 computadores que requerían de actualización.
La evidencia se puede consultar en la carpeta: 
Z:\1-SIG-DASCD\22-Matriz de Riesgos\2019\Evidencias_Matriz_Riesgos Segundo Cuatrimestre\15. Gestión de TICS\EVIDENCIAS\CONTROL 2</t>
  </si>
  <si>
    <t xml:space="preserve">Se evidenció que anualmente la OTIC gestiona la contratación de un proveedor para realizar mantenimiento preventivo semestral, y el mantenimiento correctivo de los equipos a demanda, que cubre la totalidad de los equipos tecnológicos de la entidad. 
La programación acordada en el contrato permitió realizar una jornada de mantenimiento preventivo en el mes de junio del año en curso, soportado con el respectivo informe.
Las evidencias pueden ser consultadas en:
Z:\1-SIG-DASCD\22-Matriz de Riesgos\2019\Evidencias_Matriz_Riesgos Segundo Cuatrimestre\15. Gestión de TICS\EVIDENCIAS\CONTROL 3
Z:\Of_TIC\Contratos_2018\Contrato 069_2018_mto_BI
https://www.dropbox.com/sh/i0wgrn61tlvjuwd/AABDhHS_ub97BqqGUxaMZXgKa?dl=0
</t>
  </si>
  <si>
    <t>Se evidenció que el profesional de la OTIC asigna los roles y perfiles solicitados por el Jefe de la Dependencia del nuevo usuario mediante el formato "E-SIN-FM-002 SOLICITUD DE ACCESO A USUARIOS" enviado a través de la mesa de servicios TI, asignando los correspondientes roles y permisos en el directorio activo, en el firewall o en la aplicación solicitada. 
La evidencia se puede consultar en la carpeta:
Z:\1-SIG-DASCD\22-Matriz de Riesgos\2019\Evidencias_Matriz_Riesgos
Segundo Cuatrimestre\15. Gestión de TICS\EVIDENCIAS\CONTROL 4</t>
  </si>
  <si>
    <t xml:space="preserve">Se evidenció que el auditor cada vez que realiza la planeación de una auditoria elabora el programa de auditoria según el formato establecido, revisando previamente la normatividad asociada al proceso a auditar, los riesgos y los procedimientos.
Igualmente, se observó que una vez elaborado el plan de auditoria es enviado al Jefe de Control Interno para su revisión y aprobación. 
En caso de requerir ajustes, es devuelto mediante correo electrónico al profesional auditor, una vez aprobado es firmado por el auditor y el jefe de oficina y remitido al responsable del proceso a auditar. 
La evidencia de la revisión se encuentra en los correos de envio y de respuesta del auditor y del Jefe de la Oficina de Controal Interno. 
</t>
  </si>
  <si>
    <t>Se evidenció que cada vez que se realiza una auditoría, el profesional - auditor elabora el informe que incluye fortalezas, hallazgos y oportunidades de mejora con base en las evidencias presentadas por el auditado. 
El informe es enviado al Jefe de Control Interno, quien revisa que en la redacción de los hallazgos sean precisos, que incluyan los criterios que se pueden estar incumpliendo y la objetividad de los mismos.
En caso de encontrar inconsistencias, se devuelve con las observaciones al Profesional. 
La evidencia se encuentra en los correos de envio y de respuesta por parte del Jefe al profesional y viseversa. Además de la página de transparencia del Departamento en el link https://www.serviciocivil.gov.co/portal/transparencia/control/reportes-control-interno</t>
  </si>
  <si>
    <t>Teniendo en cuenta lo mencionado por la primera y segunda linea de defensa, dado que tanto el riesgo como sus controles se actualizaron recientemente, al momento del seguimiento no se logró verificar la documentacion soporte como evidencia de los controles realizados por encontrarse en proceso de construccion.</t>
  </si>
  <si>
    <t>Para este periodo y conforme a las evidencias verificadas, se puede establecer que el control hasta el momento ha sido efectivo.
Asi mismo se observa en las actas de comité de contratacion, la asistencia y  participacion de la Jefe de Oficina de Control Interno como invitada.</t>
  </si>
  <si>
    <t>La Oficina de Control Interno evidenció una carpeta que contiene las actas de reuniones de comité, en cumplimiento de sus funciones,  en las actas se observó el registro de revision de solicitudes de modificacion al plan anual de adquisiciones, presentacion de estudios previos para su aprobacion, mediante votación, situación que permite establecer que hasta el momento el control es efectivo.</t>
  </si>
  <si>
    <t>La Oficina de Control Interno evidenció una carpeta que contiene las actas de reuniones de comité de contratacion, en cumplimiento de sus funciones, el cual consiste en "Revisar aprobar y emitir pronunciamiento en los tramites contractuales, contratos, convenios que se generen por un valor igual o superior a (130) SMLMV, en relacion con los siguientes asuntos a) Los estudios previos que soportan el respectivo proceso contractual,b) los informe preliminar y definitivo de evaluacion y ponderacion de las propuestas, al giual que sobre las respuestas a las observaciones presentadas por los proponentes en relacion con dichos informes".</t>
  </si>
  <si>
    <t>La Oficina de Control Interno, evidencia de acuerdo con los controles  establecidos, y evidencias documentadas, que éstos son efectivos y contribuyen a la mitigacion del riesgo.</t>
  </si>
  <si>
    <t xml:space="preserve">Se evidenció la utilización y compilación del formato E-COM-FM-001,  en cada una de las solicitudes realizadas por las dependencias para el periodo verificado, de acuerdo con lo establecido en procedimientos E-COM-PR-002 Procedimiento Comunicación Externa, E-COM-PR-003  Procedimiento Comunicación Organizacional, E-COM-PR-004  Procedimiento Divulgación y cubrimiento de eventos, E-COM-PR-006  Procedimiento Publicaciones Web
Asi mismo, se observó que la oficina asesora de comunicaciones envía correo a la dependencia que se identifique realizando alguna acción por fuera de lo establecido en los procedimientos antes citados, para garantizar el desarrollo de las comunicaciones del DASCD bajo los lineamientos de imagen instruccional
Este correo indica a la dependencia para que todo lo que se pretenda comunicar al interior del DASCD debe pasar por el proceso de comunicaciones.
La evidencia se puede consultar en la carpeta:
Z:\1-SIG-DASCD\22-Matriz de Riesgos\2019\Evidencias_Matriz_Riesgos Segundo Cuatrimestre
</t>
  </si>
  <si>
    <t>Teniendo en cuenta lo mencionado por la primera y segunda linea de defensa, dado que el control establecido está relacionado con la aplicacion de una nueva herramienta que se implementará a partir del mes de septiembre-2019, la Cficina de Control  Interno  no   puede establecer su efectividad por encontrarse en proceso de construccion.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</si>
</sst>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43">
    <font>
      <sz val="11"/>
      <color theme="1"/>
      <name val="Calibri"/>
      <family val="2"/>
      <scheme val="minor"/>
    </font>
    <font>
      <b/>
      <sz val="11"/>
      <color theme="1"/>
      <name val="Calibri"/>
      <family val="2"/>
      <scheme val="minor"/>
    </font>
    <font>
      <sz val="11"/>
      <color indexed="8"/>
      <name val="Arial"/>
      <family val="2"/>
    </font>
    <font>
      <sz val="11"/>
      <color indexed="8"/>
      <name val="Calibri"/>
      <family val="2"/>
    </font>
    <font>
      <sz val="10"/>
      <color indexed="8"/>
      <name val="Arial Narrow"/>
      <family val="2"/>
    </font>
    <font>
      <sz val="9"/>
      <color indexed="8"/>
      <name val="Arial Narrow"/>
      <family val="2"/>
    </font>
    <font>
      <sz val="10"/>
      <name val="Arial Narrow"/>
      <family val="2"/>
    </font>
    <font>
      <sz val="11"/>
      <color indexed="8"/>
      <name val="Arial Narrow"/>
      <family val="2"/>
    </font>
    <font>
      <b/>
      <sz val="10"/>
      <color theme="0"/>
      <name val="Calibri"/>
      <family val="2"/>
      <scheme val="minor"/>
    </font>
    <font>
      <b/>
      <sz val="10"/>
      <name val="Arial"/>
      <family val="2"/>
    </font>
    <font>
      <b/>
      <sz val="11"/>
      <color theme="1"/>
      <name val="Arial"/>
      <family val="2"/>
    </font>
    <font>
      <b/>
      <sz val="12"/>
      <color theme="1"/>
      <name val="Arial"/>
      <family val="2"/>
    </font>
    <font>
      <b/>
      <sz val="14"/>
      <name val="Arial"/>
      <family val="2"/>
    </font>
    <font>
      <b/>
      <sz val="18"/>
      <color theme="0"/>
      <name val="Calibri"/>
      <family val="2"/>
      <scheme val="minor"/>
    </font>
    <font>
      <b/>
      <sz val="12"/>
      <name val="Arial"/>
      <family val="2"/>
    </font>
    <font>
      <sz val="12"/>
      <name val="Arial"/>
      <family val="2"/>
    </font>
    <font>
      <sz val="9"/>
      <color indexed="8"/>
      <name val="Arial"/>
      <family val="2"/>
    </font>
    <font>
      <b/>
      <sz val="11"/>
      <color theme="0"/>
      <name val="Calibri"/>
      <family val="2"/>
      <scheme val="minor"/>
    </font>
    <font>
      <b/>
      <sz val="14"/>
      <color theme="1"/>
      <name val="Arial"/>
      <family val="2"/>
    </font>
    <font>
      <sz val="9"/>
      <color theme="1"/>
      <name val="Calibri"/>
      <family val="2"/>
      <scheme val="minor"/>
    </font>
    <font>
      <sz val="10"/>
      <color indexed="8"/>
      <name val="Calibri "/>
    </font>
    <font>
      <b/>
      <sz val="10"/>
      <name val="Calibri"/>
      <family val="2"/>
      <scheme val="minor"/>
    </font>
    <font>
      <b/>
      <sz val="10"/>
      <color theme="0"/>
      <name val="Arial Narrow"/>
      <family val="2"/>
    </font>
    <font>
      <sz val="11"/>
      <name val="Calibri"/>
      <family val="2"/>
      <scheme val="minor"/>
    </font>
    <font>
      <b/>
      <sz val="10"/>
      <color rgb="FF4472C4"/>
      <name val="Arial"/>
      <family val="2"/>
    </font>
    <font>
      <b/>
      <sz val="12"/>
      <color rgb="FF767171"/>
      <name val="Arial"/>
      <family val="2"/>
    </font>
    <font>
      <sz val="11"/>
      <color rgb="FF767171"/>
      <name val="Arial"/>
      <family val="2"/>
    </font>
    <font>
      <sz val="11"/>
      <color indexed="8"/>
      <name val="Calibri"/>
      <family val="2"/>
      <scheme val="minor"/>
    </font>
    <font>
      <sz val="10"/>
      <color indexed="8"/>
      <name val="Calibri"/>
      <family val="2"/>
      <scheme val="minor"/>
    </font>
    <font>
      <sz val="10"/>
      <color theme="1"/>
      <name val="Calibri "/>
    </font>
    <font>
      <sz val="10"/>
      <name val="Calibri"/>
      <family val="2"/>
      <scheme val="minor"/>
    </font>
    <font>
      <sz val="10"/>
      <color rgb="FF000000"/>
      <name val="Calibri"/>
      <family val="2"/>
      <scheme val="minor"/>
    </font>
    <font>
      <sz val="10"/>
      <color theme="1"/>
      <name val="Calibri"/>
      <family val="2"/>
      <scheme val="minor"/>
    </font>
    <font>
      <b/>
      <sz val="10"/>
      <name val="Arial Narrow"/>
      <family val="2"/>
    </font>
    <font>
      <sz val="10"/>
      <name val="Calibri"/>
      <family val="2"/>
    </font>
    <font>
      <b/>
      <sz val="10"/>
      <color theme="1"/>
      <name val="Calibri"/>
      <family val="2"/>
      <scheme val="minor"/>
    </font>
    <font>
      <sz val="11"/>
      <color rgb="FFC00000"/>
      <name val="Calibri"/>
      <family val="2"/>
      <scheme val="minor"/>
    </font>
    <font>
      <sz val="10"/>
      <color rgb="FFC00000"/>
      <name val="Calibri"/>
      <family val="2"/>
      <scheme val="minor"/>
    </font>
    <font>
      <sz val="11"/>
      <color rgb="FFFF0000"/>
      <name val="Calibri"/>
      <family val="2"/>
      <scheme val="minor"/>
    </font>
    <font>
      <sz val="10"/>
      <color rgb="FFFF0000"/>
      <name val="Calibri "/>
    </font>
    <font>
      <b/>
      <sz val="10"/>
      <color rgb="FF000000"/>
      <name val="Calibri"/>
      <family val="2"/>
      <scheme val="minor"/>
    </font>
    <font>
      <sz val="10"/>
      <color rgb="FFFF0000"/>
      <name val="Calibri"/>
      <family val="2"/>
      <scheme val="minor"/>
    </font>
    <font>
      <sz val="11"/>
      <color theme="1"/>
      <name val="Calibri"/>
      <family val="2"/>
      <scheme val="minor"/>
    </font>
  </fonts>
  <fills count="19">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4" tint="-0.249977111117893"/>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22"/>
        <bgColor indexed="64"/>
      </patternFill>
    </fill>
    <fill>
      <patternFill patternType="solid">
        <fgColor theme="5" tint="0.79998168889431442"/>
        <bgColor indexed="64"/>
      </patternFill>
    </fill>
    <fill>
      <patternFill patternType="solid">
        <fgColor theme="4" tint="-0.249977111117893"/>
        <bgColor rgb="FF95B3D7"/>
      </patternFill>
    </fill>
    <fill>
      <patternFill patternType="solid">
        <fgColor theme="7"/>
        <bgColor indexed="64"/>
      </patternFill>
    </fill>
    <fill>
      <patternFill patternType="solid">
        <fgColor rgb="FF5B9BD5"/>
        <bgColor indexed="64"/>
      </patternFill>
    </fill>
    <fill>
      <patternFill patternType="solid">
        <fgColor rgb="FFFFFFFF"/>
        <bgColor indexed="64"/>
      </patternFill>
    </fill>
    <fill>
      <patternFill patternType="solid">
        <fgColor theme="5" tint="0.39997558519241921"/>
        <bgColor indexed="64"/>
      </patternFill>
    </fill>
    <fill>
      <patternFill patternType="solid">
        <fgColor theme="9"/>
        <bgColor indexed="64"/>
      </patternFill>
    </fill>
    <fill>
      <patternFill patternType="solid">
        <fgColor theme="5"/>
        <bgColor indexed="64"/>
      </patternFill>
    </fill>
  </fills>
  <borders count="66">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double">
        <color indexed="16"/>
      </left>
      <right style="double">
        <color indexed="16"/>
      </right>
      <top/>
      <bottom style="double">
        <color indexed="16"/>
      </bottom>
      <diagonal/>
    </border>
    <border>
      <left style="double">
        <color indexed="16"/>
      </left>
      <right style="double">
        <color indexed="16"/>
      </right>
      <top style="double">
        <color indexed="16"/>
      </top>
      <bottom style="double">
        <color indexed="16"/>
      </bottom>
      <diagonal/>
    </border>
    <border>
      <left style="double">
        <color indexed="16"/>
      </left>
      <right/>
      <top/>
      <bottom/>
      <diagonal/>
    </border>
    <border>
      <left style="double">
        <color indexed="16"/>
      </left>
      <right/>
      <top style="thin">
        <color indexed="64"/>
      </top>
      <bottom/>
      <diagonal/>
    </border>
    <border>
      <left style="double">
        <color indexed="16"/>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rgb="FF5B9BD5"/>
      </left>
      <right/>
      <top style="medium">
        <color rgb="FF5B9BD5"/>
      </top>
      <bottom/>
      <diagonal/>
    </border>
    <border>
      <left/>
      <right/>
      <top style="medium">
        <color rgb="FF5B9BD5"/>
      </top>
      <bottom/>
      <diagonal/>
    </border>
    <border>
      <left style="medium">
        <color rgb="FF5B9BD5"/>
      </left>
      <right/>
      <top style="medium">
        <color rgb="FF5B9BD5"/>
      </top>
      <bottom style="medium">
        <color rgb="FF5B9BD5"/>
      </bottom>
      <diagonal/>
    </border>
    <border>
      <left/>
      <right/>
      <top style="medium">
        <color rgb="FF5B9BD5"/>
      </top>
      <bottom style="medium">
        <color rgb="FF5B9BD5"/>
      </bottom>
      <diagonal/>
    </border>
    <border>
      <left/>
      <right style="medium">
        <color rgb="FF5B9BD5"/>
      </right>
      <top style="medium">
        <color rgb="FF5B9BD5"/>
      </top>
      <bottom style="medium">
        <color rgb="FF5B9BD5"/>
      </bottom>
      <diagonal/>
    </border>
    <border>
      <left style="medium">
        <color rgb="FF5B9BD5"/>
      </left>
      <right/>
      <top/>
      <bottom/>
      <diagonal/>
    </border>
    <border>
      <left/>
      <right style="medium">
        <color rgb="FF5B9BD5"/>
      </right>
      <top/>
      <bottom/>
      <diagonal/>
    </border>
    <border>
      <left/>
      <right/>
      <top/>
      <bottom style="medium">
        <color rgb="FF5B9BD5"/>
      </bottom>
      <diagonal/>
    </border>
    <border>
      <left/>
      <right style="medium">
        <color rgb="FF5B9BD5"/>
      </right>
      <top/>
      <bottom style="medium">
        <color rgb="FF5B9BD5"/>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rgb="FF000000"/>
      </left>
      <right style="hair">
        <color rgb="FF000000"/>
      </right>
      <top style="hair">
        <color rgb="FF000000"/>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s>
  <cellStyleXfs count="3">
    <xf numFmtId="0" fontId="0" fillId="0" borderId="0"/>
    <xf numFmtId="0" fontId="3" fillId="0" borderId="0"/>
    <xf numFmtId="0" fontId="42" fillId="0" borderId="0"/>
  </cellStyleXfs>
  <cellXfs count="492">
    <xf numFmtId="0" fontId="0" fillId="0" borderId="0" xfId="0"/>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0" fillId="0" borderId="0" xfId="0" applyFont="1" applyAlignment="1">
      <alignment vertical="center"/>
    </xf>
    <xf numFmtId="0" fontId="2" fillId="2" borderId="6" xfId="0" applyFont="1" applyFill="1" applyBorder="1" applyAlignment="1" applyProtection="1">
      <alignment horizontal="center" vertical="center" wrapText="1"/>
      <protection hidden="1"/>
    </xf>
    <xf numFmtId="0" fontId="2" fillId="2" borderId="7" xfId="0" applyFont="1" applyFill="1" applyBorder="1" applyAlignment="1" applyProtection="1">
      <alignment horizontal="center" vertical="center" wrapText="1"/>
      <protection hidden="1"/>
    </xf>
    <xf numFmtId="0" fontId="2" fillId="2" borderId="0" xfId="0" applyFont="1" applyFill="1" applyAlignment="1" applyProtection="1">
      <alignment horizontal="center" vertical="center" wrapText="1"/>
      <protection hidden="1"/>
    </xf>
    <xf numFmtId="0" fontId="4" fillId="0" borderId="11"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0" fillId="0" borderId="11" xfId="0" applyFont="1" applyFill="1" applyBorder="1" applyAlignment="1">
      <alignment vertical="center" wrapText="1"/>
    </xf>
    <xf numFmtId="0" fontId="7" fillId="0" borderId="11" xfId="0" applyFont="1" applyFill="1" applyBorder="1" applyAlignment="1" applyProtection="1">
      <alignment horizontal="center" vertical="center" wrapText="1"/>
      <protection locked="0" hidden="1"/>
    </xf>
    <xf numFmtId="0" fontId="0" fillId="0" borderId="0" xfId="0" applyFont="1" applyFill="1" applyAlignment="1">
      <alignment vertical="center" wrapText="1"/>
    </xf>
    <xf numFmtId="0" fontId="0" fillId="0" borderId="0" xfId="0" applyFont="1" applyFill="1" applyAlignment="1">
      <alignment vertical="center"/>
    </xf>
    <xf numFmtId="0" fontId="1" fillId="0" borderId="0" xfId="0" applyFont="1" applyAlignment="1">
      <alignment vertical="center"/>
    </xf>
    <xf numFmtId="0" fontId="8" fillId="4" borderId="19" xfId="0" applyFont="1" applyFill="1" applyBorder="1" applyAlignment="1" applyProtection="1">
      <alignment horizontal="center" vertical="center"/>
      <protection locked="0"/>
    </xf>
    <xf numFmtId="0" fontId="8" fillId="4" borderId="23"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1" fillId="0" borderId="0" xfId="0" applyFont="1" applyAlignment="1">
      <alignment horizontal="center" vertical="center"/>
    </xf>
    <xf numFmtId="0" fontId="2" fillId="2" borderId="10"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center" vertical="center" wrapText="1"/>
      <protection hidden="1"/>
    </xf>
    <xf numFmtId="0" fontId="9" fillId="10" borderId="5" xfId="0" applyFont="1" applyFill="1" applyBorder="1" applyAlignment="1" applyProtection="1">
      <alignment horizontal="center" vertical="center"/>
      <protection hidden="1"/>
    </xf>
    <xf numFmtId="0" fontId="9" fillId="10" borderId="30" xfId="0" applyFont="1" applyFill="1" applyBorder="1" applyAlignment="1" applyProtection="1">
      <alignment horizontal="left" vertical="center"/>
      <protection hidden="1"/>
    </xf>
    <xf numFmtId="0" fontId="2" fillId="2" borderId="0" xfId="0" applyFont="1" applyFill="1" applyAlignment="1" applyProtection="1">
      <alignment horizontal="left" vertical="center"/>
      <protection hidden="1"/>
    </xf>
    <xf numFmtId="0" fontId="14" fillId="6" borderId="31" xfId="0" applyFont="1" applyFill="1" applyBorder="1" applyAlignment="1" applyProtection="1">
      <alignment horizontal="left" vertical="center"/>
      <protection hidden="1"/>
    </xf>
    <xf numFmtId="0" fontId="14" fillId="6" borderId="31" xfId="0" applyFont="1" applyFill="1" applyBorder="1" applyAlignment="1" applyProtection="1">
      <alignment horizontal="center" vertical="center"/>
      <protection hidden="1"/>
    </xf>
    <xf numFmtId="0" fontId="15" fillId="6" borderId="31" xfId="0" applyFont="1" applyFill="1" applyBorder="1" applyAlignment="1" applyProtection="1">
      <alignment horizontal="left" vertical="center"/>
      <protection hidden="1"/>
    </xf>
    <xf numFmtId="0" fontId="15" fillId="6" borderId="13" xfId="0" applyFont="1" applyFill="1" applyBorder="1" applyAlignment="1" applyProtection="1">
      <alignment horizontal="left" vertical="center"/>
      <protection hidden="1"/>
    </xf>
    <xf numFmtId="0" fontId="14" fillId="9" borderId="32" xfId="0" applyFont="1" applyFill="1" applyBorder="1" applyAlignment="1" applyProtection="1">
      <alignment horizontal="left" vertical="center"/>
      <protection hidden="1"/>
    </xf>
    <xf numFmtId="0" fontId="14" fillId="9" borderId="33" xfId="0" applyFont="1" applyFill="1" applyBorder="1" applyAlignment="1" applyProtection="1">
      <alignment horizontal="center" vertical="center"/>
      <protection hidden="1"/>
    </xf>
    <xf numFmtId="0" fontId="15" fillId="9" borderId="33" xfId="0" applyFont="1" applyFill="1" applyBorder="1" applyAlignment="1" applyProtection="1">
      <alignment horizontal="left" vertical="center"/>
      <protection hidden="1"/>
    </xf>
    <xf numFmtId="0" fontId="15" fillId="9" borderId="11" xfId="0" applyFont="1" applyFill="1" applyBorder="1" applyAlignment="1" applyProtection="1">
      <alignment horizontal="left" vertical="center"/>
      <protection hidden="1"/>
    </xf>
    <xf numFmtId="0" fontId="14" fillId="5" borderId="32" xfId="0" applyFont="1" applyFill="1" applyBorder="1" applyAlignment="1" applyProtection="1">
      <alignment horizontal="left" vertical="center"/>
      <protection hidden="1"/>
    </xf>
    <xf numFmtId="0" fontId="14" fillId="5" borderId="33" xfId="0" applyFont="1" applyFill="1" applyBorder="1" applyAlignment="1" applyProtection="1">
      <alignment horizontal="center" vertical="center"/>
      <protection hidden="1"/>
    </xf>
    <xf numFmtId="0" fontId="15" fillId="5" borderId="34" xfId="0" applyFont="1" applyFill="1" applyBorder="1" applyAlignment="1" applyProtection="1">
      <alignment horizontal="left" vertical="center"/>
      <protection hidden="1"/>
    </xf>
    <xf numFmtId="0" fontId="15" fillId="5" borderId="11" xfId="0" applyFont="1" applyFill="1" applyBorder="1" applyAlignment="1" applyProtection="1">
      <alignment horizontal="left" vertical="center"/>
      <protection hidden="1"/>
    </xf>
    <xf numFmtId="0" fontId="14" fillId="8" borderId="32" xfId="0" applyFont="1" applyFill="1" applyBorder="1" applyAlignment="1" applyProtection="1">
      <alignment horizontal="left" vertical="center"/>
      <protection hidden="1"/>
    </xf>
    <xf numFmtId="0" fontId="14" fillId="8" borderId="33" xfId="0" applyFont="1" applyFill="1" applyBorder="1" applyAlignment="1" applyProtection="1">
      <alignment horizontal="center" vertical="center"/>
      <protection hidden="1"/>
    </xf>
    <xf numFmtId="0" fontId="15" fillId="8" borderId="34" xfId="0" applyFont="1" applyFill="1" applyBorder="1" applyAlignment="1" applyProtection="1">
      <alignment horizontal="left" vertical="center"/>
      <protection hidden="1"/>
    </xf>
    <xf numFmtId="0" fontId="15" fillId="8" borderId="11" xfId="0" applyFont="1" applyFill="1" applyBorder="1" applyAlignment="1" applyProtection="1">
      <alignment horizontal="left" vertical="center"/>
      <protection hidden="1"/>
    </xf>
    <xf numFmtId="0" fontId="14" fillId="7" borderId="32" xfId="0" applyFont="1" applyFill="1" applyBorder="1" applyAlignment="1" applyProtection="1">
      <alignment horizontal="left" vertical="center"/>
      <protection hidden="1"/>
    </xf>
    <xf numFmtId="0" fontId="14" fillId="7" borderId="33" xfId="0" applyFont="1" applyFill="1" applyBorder="1" applyAlignment="1" applyProtection="1">
      <alignment horizontal="center" vertical="center"/>
      <protection hidden="1"/>
    </xf>
    <xf numFmtId="0" fontId="15" fillId="7" borderId="35" xfId="0" applyFont="1" applyFill="1" applyBorder="1" applyAlignment="1" applyProtection="1">
      <alignment horizontal="left" vertical="center"/>
      <protection hidden="1"/>
    </xf>
    <xf numFmtId="0" fontId="15" fillId="7" borderId="11" xfId="0" applyFont="1" applyFill="1" applyBorder="1" applyAlignment="1" applyProtection="1">
      <alignment horizontal="left" vertical="center"/>
      <protection hidden="1"/>
    </xf>
    <xf numFmtId="0" fontId="1" fillId="0" borderId="0" xfId="0" applyFont="1"/>
    <xf numFmtId="0" fontId="4" fillId="0" borderId="25"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center" vertical="center" wrapText="1"/>
      <protection hidden="1"/>
    </xf>
    <xf numFmtId="0" fontId="0" fillId="0" borderId="25" xfId="0" applyFont="1" applyFill="1" applyBorder="1" applyAlignment="1">
      <alignment vertical="center"/>
    </xf>
    <xf numFmtId="0" fontId="0" fillId="0" borderId="0" xfId="0" applyFont="1" applyBorder="1" applyAlignment="1">
      <alignment vertical="center"/>
    </xf>
    <xf numFmtId="0" fontId="6" fillId="0" borderId="0" xfId="0" applyFont="1" applyFill="1" applyBorder="1" applyAlignment="1" applyProtection="1">
      <alignment horizontal="center" vertical="center" wrapText="1"/>
      <protection hidden="1"/>
    </xf>
    <xf numFmtId="0" fontId="8" fillId="4" borderId="19" xfId="0" applyFont="1" applyFill="1" applyBorder="1" applyAlignment="1" applyProtection="1">
      <alignment horizontal="center" vertical="center" wrapText="1"/>
      <protection locked="0"/>
    </xf>
    <xf numFmtId="0" fontId="16" fillId="6" borderId="27" xfId="0" applyFont="1" applyFill="1" applyBorder="1" applyAlignment="1" applyProtection="1">
      <alignment horizontal="center" vertical="center" wrapText="1"/>
      <protection hidden="1"/>
    </xf>
    <xf numFmtId="0" fontId="16" fillId="9" borderId="11" xfId="0" applyFont="1" applyFill="1" applyBorder="1" applyAlignment="1" applyProtection="1">
      <alignment horizontal="center" vertical="center" wrapText="1"/>
      <protection hidden="1"/>
    </xf>
    <xf numFmtId="0" fontId="16" fillId="5" borderId="11" xfId="0" applyFont="1" applyFill="1" applyBorder="1" applyAlignment="1" applyProtection="1">
      <alignment horizontal="center" vertical="center" wrapText="1"/>
      <protection hidden="1"/>
    </xf>
    <xf numFmtId="0" fontId="16" fillId="8" borderId="11" xfId="0" applyFont="1" applyFill="1" applyBorder="1" applyAlignment="1" applyProtection="1">
      <alignment horizontal="center" vertical="center" wrapText="1"/>
      <protection hidden="1"/>
    </xf>
    <xf numFmtId="0" fontId="16" fillId="7" borderId="11" xfId="0" applyFont="1" applyFill="1" applyBorder="1" applyAlignment="1" applyProtection="1">
      <alignment horizontal="center" vertical="center" wrapText="1"/>
      <protection hidden="1"/>
    </xf>
    <xf numFmtId="0" fontId="2" fillId="2" borderId="21" xfId="0" applyFont="1" applyFill="1" applyBorder="1" applyAlignment="1" applyProtection="1">
      <alignment horizontal="center" vertical="center" wrapText="1"/>
      <protection hidden="1"/>
    </xf>
    <xf numFmtId="164" fontId="4" fillId="0" borderId="11" xfId="0" applyNumberFormat="1" applyFont="1" applyFill="1" applyBorder="1" applyAlignment="1" applyProtection="1">
      <alignment horizontal="left" vertical="center" wrapText="1"/>
      <protection locked="0"/>
    </xf>
    <xf numFmtId="0" fontId="8" fillId="4" borderId="37" xfId="0" applyFont="1" applyFill="1" applyBorder="1" applyAlignment="1" applyProtection="1">
      <alignment horizontal="center" vertical="center" wrapText="1"/>
      <protection locked="0"/>
    </xf>
    <xf numFmtId="0" fontId="0" fillId="0" borderId="11" xfId="0" applyFont="1" applyFill="1" applyBorder="1" applyAlignment="1">
      <alignment horizontal="left" vertical="center" wrapText="1"/>
    </xf>
    <xf numFmtId="0" fontId="0" fillId="0" borderId="25" xfId="0" applyFont="1" applyFill="1" applyBorder="1" applyAlignment="1">
      <alignment horizontal="left" vertical="center"/>
    </xf>
    <xf numFmtId="0" fontId="0" fillId="0" borderId="11" xfId="0" applyFont="1" applyFill="1" applyBorder="1" applyAlignment="1">
      <alignment horizontal="center" vertical="center" wrapText="1"/>
    </xf>
    <xf numFmtId="0" fontId="8" fillId="4"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wrapText="1"/>
    </xf>
    <xf numFmtId="0" fontId="8" fillId="4" borderId="38" xfId="0" applyFont="1" applyFill="1" applyBorder="1" applyAlignment="1" applyProtection="1">
      <alignment horizontal="center" vertical="center" wrapText="1"/>
      <protection locked="0"/>
    </xf>
    <xf numFmtId="0" fontId="8" fillId="4" borderId="6" xfId="0" applyFont="1" applyFill="1" applyBorder="1" applyAlignment="1" applyProtection="1">
      <alignment horizontal="center" vertical="center" wrapText="1"/>
      <protection locked="0"/>
    </xf>
    <xf numFmtId="0" fontId="0" fillId="0" borderId="11" xfId="0" applyBorder="1" applyAlignment="1">
      <alignment horizontal="center" vertic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8" fillId="4" borderId="6"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locked="0"/>
    </xf>
    <xf numFmtId="0" fontId="21" fillId="0" borderId="11"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hidden="1"/>
    </xf>
    <xf numFmtId="0" fontId="2" fillId="2" borderId="9" xfId="0" applyFont="1" applyFill="1" applyBorder="1" applyAlignment="1" applyProtection="1">
      <alignment horizontal="center" vertical="center" wrapText="1"/>
      <protection hidden="1"/>
    </xf>
    <xf numFmtId="0" fontId="0" fillId="0" borderId="0" xfId="0" applyAlignment="1">
      <alignment vertical="center"/>
    </xf>
    <xf numFmtId="0" fontId="8" fillId="4" borderId="15"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locked="0"/>
    </xf>
    <xf numFmtId="0" fontId="0" fillId="0" borderId="0" xfId="0" applyAlignment="1">
      <alignment wrapText="1"/>
    </xf>
    <xf numFmtId="0" fontId="24" fillId="14" borderId="43" xfId="0" applyFont="1" applyFill="1" applyBorder="1" applyAlignment="1">
      <alignment horizontal="center" vertical="center" wrapText="1"/>
    </xf>
    <xf numFmtId="0" fontId="24" fillId="14" borderId="44" xfId="0" applyFont="1" applyFill="1" applyBorder="1" applyAlignment="1">
      <alignment horizontal="center" vertical="center" wrapText="1"/>
    </xf>
    <xf numFmtId="0" fontId="24" fillId="14" borderId="44" xfId="0" applyFont="1" applyFill="1" applyBorder="1" applyAlignment="1">
      <alignment horizontal="left" vertical="center" wrapText="1"/>
    </xf>
    <xf numFmtId="0" fontId="25" fillId="15" borderId="45" xfId="0" applyFont="1" applyFill="1" applyBorder="1" applyAlignment="1">
      <alignment horizontal="center" vertical="center" wrapText="1"/>
    </xf>
    <xf numFmtId="0" fontId="26" fillId="0" borderId="46" xfId="0" applyFont="1" applyBorder="1" applyAlignment="1">
      <alignment horizontal="center" vertical="center" wrapText="1"/>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25" fillId="15" borderId="48"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xf numFmtId="0" fontId="26" fillId="0" borderId="49" xfId="0" applyFont="1" applyBorder="1" applyAlignment="1">
      <alignment horizontal="center" vertical="center"/>
    </xf>
    <xf numFmtId="0" fontId="26" fillId="0" borderId="50" xfId="0" applyFont="1" applyBorder="1" applyAlignment="1">
      <alignment horizontal="center" vertical="center" wrapText="1"/>
    </xf>
    <xf numFmtId="0" fontId="26" fillId="0" borderId="50" xfId="0" applyFont="1" applyBorder="1" applyAlignment="1">
      <alignment horizontal="center" vertical="center"/>
    </xf>
    <xf numFmtId="0" fontId="26" fillId="0" borderId="51" xfId="0" applyFont="1" applyBorder="1" applyAlignment="1">
      <alignment horizontal="center" vertical="center"/>
    </xf>
    <xf numFmtId="0" fontId="26" fillId="0" borderId="0" xfId="0" applyFont="1" applyBorder="1" applyAlignment="1">
      <alignment horizontal="center" vertical="center" wrapText="1"/>
    </xf>
    <xf numFmtId="0" fontId="27" fillId="0" borderId="11"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23" fillId="0" borderId="11" xfId="0" applyFont="1" applyFill="1" applyBorder="1" applyAlignment="1">
      <alignment horizontal="center" vertical="center" wrapText="1"/>
    </xf>
    <xf numFmtId="0" fontId="23" fillId="0" borderId="11" xfId="0" applyFont="1" applyFill="1" applyBorder="1" applyAlignment="1">
      <alignment vertical="center" wrapText="1"/>
    </xf>
    <xf numFmtId="0" fontId="7" fillId="0" borderId="27" xfId="0" applyFont="1" applyFill="1" applyBorder="1" applyAlignment="1" applyProtection="1">
      <alignment horizontal="center" vertical="center" wrapText="1"/>
      <protection locked="0"/>
    </xf>
    <xf numFmtId="0" fontId="0" fillId="0" borderId="27"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hidden="1"/>
    </xf>
    <xf numFmtId="0" fontId="8" fillId="4" borderId="1" xfId="0" applyFont="1" applyFill="1" applyBorder="1" applyAlignment="1" applyProtection="1">
      <alignment horizontal="center" vertical="center"/>
      <protection locked="0"/>
    </xf>
    <xf numFmtId="0" fontId="8" fillId="4" borderId="2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vertical="center" wrapText="1"/>
      <protection locked="0"/>
    </xf>
    <xf numFmtId="0" fontId="0" fillId="0" borderId="25" xfId="0" applyFont="1" applyFill="1" applyBorder="1" applyAlignment="1">
      <alignment horizontal="center" vertical="center" wrapText="1"/>
    </xf>
    <xf numFmtId="0" fontId="6" fillId="0" borderId="25" xfId="0" applyFont="1" applyFill="1" applyBorder="1" applyAlignment="1" applyProtection="1">
      <alignment horizontal="center" vertical="center" wrapText="1"/>
      <protection hidden="1"/>
    </xf>
    <xf numFmtId="0" fontId="20" fillId="0" borderId="25" xfId="0" applyFont="1" applyFill="1" applyBorder="1" applyAlignment="1" applyProtection="1">
      <alignment horizontal="left" vertical="center" wrapText="1"/>
      <protection locked="0"/>
    </xf>
    <xf numFmtId="0" fontId="28" fillId="0" borderId="5" xfId="0" applyFont="1" applyFill="1" applyBorder="1" applyAlignment="1" applyProtection="1">
      <alignment horizontal="left" vertical="center" wrapText="1"/>
      <protection locked="0"/>
    </xf>
    <xf numFmtId="0" fontId="28" fillId="0" borderId="27" xfId="0" applyFont="1" applyFill="1" applyBorder="1" applyAlignment="1" applyProtection="1">
      <alignment horizontal="left" vertical="center" wrapText="1"/>
      <protection locked="0"/>
    </xf>
    <xf numFmtId="0" fontId="28" fillId="0" borderId="11" xfId="0" applyFont="1" applyFill="1" applyBorder="1" applyAlignment="1" applyProtection="1">
      <alignment horizontal="left" vertical="center" wrapText="1"/>
      <protection locked="0"/>
    </xf>
    <xf numFmtId="0" fontId="31" fillId="0" borderId="5" xfId="0" applyFont="1" applyFill="1" applyBorder="1" applyAlignment="1" applyProtection="1">
      <alignment horizontal="left" vertical="center" wrapText="1"/>
      <protection locked="0"/>
    </xf>
    <xf numFmtId="0" fontId="31" fillId="0" borderId="11" xfId="0" applyFont="1" applyFill="1" applyBorder="1" applyAlignment="1" applyProtection="1">
      <alignment horizontal="left" vertical="center" wrapText="1"/>
      <protection locked="0"/>
    </xf>
    <xf numFmtId="0" fontId="30" fillId="0" borderId="11" xfId="0" applyFont="1" applyFill="1" applyBorder="1" applyAlignment="1" applyProtection="1">
      <alignment horizontal="center" vertical="center" wrapText="1"/>
      <protection hidden="1"/>
    </xf>
    <xf numFmtId="0" fontId="28" fillId="0" borderId="25" xfId="0" applyFont="1" applyFill="1" applyBorder="1" applyAlignment="1" applyProtection="1">
      <alignment vertical="center" wrapText="1"/>
      <protection locked="0"/>
    </xf>
    <xf numFmtId="0" fontId="30" fillId="0" borderId="25" xfId="0" applyFont="1" applyFill="1" applyBorder="1" applyAlignment="1" applyProtection="1">
      <alignment horizontal="center" vertical="center" wrapText="1"/>
      <protection hidden="1"/>
    </xf>
    <xf numFmtId="0" fontId="30" fillId="0" borderId="11" xfId="0" applyFont="1" applyFill="1" applyBorder="1" applyAlignment="1" applyProtection="1">
      <alignment horizontal="left" vertical="center" wrapText="1"/>
      <protection locked="0"/>
    </xf>
    <xf numFmtId="0" fontId="31" fillId="0" borderId="11" xfId="0" applyFont="1" applyFill="1" applyBorder="1" applyAlignment="1">
      <alignment vertical="center" wrapText="1"/>
    </xf>
    <xf numFmtId="0" fontId="27" fillId="0" borderId="11"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hidden="1"/>
    </xf>
    <xf numFmtId="0" fontId="7" fillId="0" borderId="25" xfId="0" applyFont="1" applyFill="1" applyBorder="1" applyAlignment="1" applyProtection="1">
      <alignment horizontal="center" vertical="center" wrapText="1"/>
      <protection locked="0"/>
    </xf>
    <xf numFmtId="0" fontId="33" fillId="0" borderId="25" xfId="0" applyFont="1" applyFill="1" applyBorder="1" applyAlignment="1" applyProtection="1">
      <alignment horizontal="center" vertical="center" wrapText="1"/>
      <protection hidden="1"/>
    </xf>
    <xf numFmtId="0" fontId="28" fillId="6" borderId="5" xfId="0" applyFont="1" applyFill="1" applyBorder="1" applyAlignment="1" applyProtection="1">
      <alignment horizontal="left" vertical="center" wrapText="1"/>
      <protection locked="0"/>
    </xf>
    <xf numFmtId="0" fontId="21" fillId="0" borderId="25"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hidden="1"/>
    </xf>
    <xf numFmtId="0" fontId="23" fillId="0" borderId="25" xfId="0" applyFont="1" applyFill="1" applyBorder="1" applyAlignment="1">
      <alignment horizontal="center" vertical="center" wrapText="1"/>
    </xf>
    <xf numFmtId="0" fontId="21" fillId="0" borderId="27"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hidden="1"/>
    </xf>
    <xf numFmtId="0" fontId="28" fillId="0" borderId="13" xfId="0" applyFont="1" applyFill="1" applyBorder="1" applyAlignment="1" applyProtection="1">
      <alignment horizontal="left" vertical="center" wrapText="1"/>
      <protection locked="0"/>
    </xf>
    <xf numFmtId="0" fontId="30" fillId="0" borderId="5" xfId="0" applyFont="1" applyFill="1" applyBorder="1" applyAlignment="1">
      <alignment vertical="center" wrapText="1"/>
    </xf>
    <xf numFmtId="0" fontId="32" fillId="0" borderId="11" xfId="0" applyFont="1" applyFill="1" applyBorder="1" applyAlignment="1">
      <alignment vertical="center" wrapText="1"/>
    </xf>
    <xf numFmtId="0" fontId="30" fillId="0" borderId="5" xfId="0" applyFont="1" applyFill="1" applyBorder="1" applyAlignment="1" applyProtection="1">
      <alignment horizontal="left" vertical="center" wrapText="1"/>
      <protection locked="0"/>
    </xf>
    <xf numFmtId="0" fontId="32" fillId="0" borderId="5" xfId="0" applyFont="1" applyFill="1" applyBorder="1" applyAlignment="1">
      <alignment horizontal="left" vertical="center" wrapText="1"/>
    </xf>
    <xf numFmtId="0" fontId="0" fillId="0" borderId="25" xfId="0" applyFont="1" applyFill="1" applyBorder="1" applyAlignment="1">
      <alignment vertical="center" wrapText="1"/>
    </xf>
    <xf numFmtId="0" fontId="28" fillId="0" borderId="11" xfId="0" applyFont="1" applyFill="1" applyBorder="1" applyAlignment="1" applyProtection="1">
      <alignment vertical="center" wrapText="1"/>
      <protection locked="0"/>
    </xf>
    <xf numFmtId="0" fontId="0" fillId="0" borderId="42"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Fill="1" applyBorder="1" applyAlignment="1">
      <alignment vertical="center" wrapText="1"/>
    </xf>
    <xf numFmtId="0" fontId="4" fillId="0" borderId="25" xfId="0" applyFont="1" applyFill="1" applyBorder="1" applyAlignment="1" applyProtection="1">
      <alignment horizontal="center" vertical="center" wrapText="1"/>
      <protection locked="0" hidden="1"/>
    </xf>
    <xf numFmtId="0" fontId="32" fillId="0" borderId="27" xfId="0" applyFont="1" applyFill="1" applyBorder="1" applyAlignment="1">
      <alignment vertical="center" wrapText="1"/>
    </xf>
    <xf numFmtId="0" fontId="2" fillId="2" borderId="0" xfId="0" applyFont="1" applyFill="1" applyAlignment="1" applyProtection="1">
      <alignment horizontal="left" vertical="center" wrapText="1"/>
      <protection hidden="1"/>
    </xf>
    <xf numFmtId="0" fontId="29" fillId="0" borderId="25" xfId="0" applyFont="1" applyFill="1" applyBorder="1" applyAlignment="1" applyProtection="1">
      <alignment horizontal="left" vertical="center" wrapText="1"/>
      <protection locked="0"/>
    </xf>
    <xf numFmtId="0" fontId="0" fillId="0" borderId="0" xfId="0" applyFont="1" applyBorder="1" applyAlignment="1">
      <alignment horizontal="left" vertical="center"/>
    </xf>
    <xf numFmtId="0" fontId="32" fillId="0" borderId="25"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28" fillId="0" borderId="25" xfId="0" applyFont="1" applyFill="1" applyBorder="1" applyAlignment="1" applyProtection="1">
      <alignment horizontal="left" vertical="center" wrapText="1"/>
      <protection locked="0"/>
    </xf>
    <xf numFmtId="0" fontId="0" fillId="0" borderId="11" xfId="0" applyFont="1" applyBorder="1" applyAlignment="1">
      <alignment vertical="center"/>
    </xf>
    <xf numFmtId="0" fontId="1" fillId="0" borderId="11" xfId="0" applyFont="1" applyBorder="1" applyAlignment="1">
      <alignment horizontal="center" vertical="center" wrapText="1"/>
    </xf>
    <xf numFmtId="0" fontId="28" fillId="0" borderId="11" xfId="0" applyFont="1" applyFill="1" applyBorder="1" applyAlignment="1" applyProtection="1">
      <alignment vertical="center" wrapText="1"/>
      <protection locked="0" hidden="1"/>
    </xf>
    <xf numFmtId="0" fontId="23" fillId="0" borderId="27" xfId="0" applyFont="1" applyFill="1" applyBorder="1" applyAlignment="1">
      <alignment vertical="center" wrapText="1"/>
    </xf>
    <xf numFmtId="0" fontId="0" fillId="0" borderId="0" xfId="0" applyFont="1" applyFill="1" applyBorder="1" applyAlignment="1">
      <alignment horizontal="center" vertical="center"/>
    </xf>
    <xf numFmtId="0" fontId="23" fillId="0" borderId="42" xfId="0" applyFont="1" applyFill="1" applyBorder="1" applyAlignment="1">
      <alignment vertical="center" wrapText="1"/>
    </xf>
    <xf numFmtId="0" fontId="7" fillId="0" borderId="5"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hidden="1"/>
    </xf>
    <xf numFmtId="0" fontId="0" fillId="0" borderId="5" xfId="0" applyFont="1" applyFill="1" applyBorder="1" applyAlignment="1">
      <alignment horizontal="center" vertical="center" wrapText="1"/>
    </xf>
    <xf numFmtId="0" fontId="0" fillId="0" borderId="5" xfId="0" applyFont="1" applyFill="1" applyBorder="1" applyAlignment="1">
      <alignment vertical="center" wrapText="1"/>
    </xf>
    <xf numFmtId="0" fontId="23" fillId="0" borderId="5" xfId="0" applyFont="1" applyFill="1" applyBorder="1" applyAlignment="1">
      <alignment horizontal="center" vertical="center" wrapText="1"/>
    </xf>
    <xf numFmtId="0" fontId="0" fillId="0" borderId="56" xfId="0" applyFont="1" applyBorder="1" applyAlignment="1">
      <alignment vertical="center"/>
    </xf>
    <xf numFmtId="0" fontId="0"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53" xfId="0" applyFont="1" applyFill="1" applyBorder="1" applyAlignment="1">
      <alignment horizontal="center" vertical="center" wrapText="1"/>
    </xf>
    <xf numFmtId="49" fontId="22" fillId="12" borderId="58" xfId="0" applyNumberFormat="1" applyFont="1" applyFill="1" applyBorder="1" applyAlignment="1">
      <alignment horizontal="center" vertical="center" wrapText="1"/>
    </xf>
    <xf numFmtId="0" fontId="20"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left" vertical="center" wrapText="1"/>
      <protection locked="0"/>
    </xf>
    <xf numFmtId="0" fontId="27" fillId="0" borderId="5" xfId="0" applyFont="1" applyFill="1" applyBorder="1" applyAlignment="1" applyProtection="1">
      <alignment horizontal="left" vertical="center" wrapText="1"/>
      <protection locked="0"/>
    </xf>
    <xf numFmtId="0" fontId="0" fillId="0" borderId="5" xfId="0" applyFont="1" applyFill="1" applyBorder="1" applyAlignment="1">
      <alignment horizontal="left" vertical="center" wrapText="1"/>
    </xf>
    <xf numFmtId="0" fontId="0" fillId="0" borderId="59"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5" xfId="0" applyFont="1" applyFill="1" applyBorder="1" applyAlignment="1">
      <alignment vertical="center" wrapText="1"/>
    </xf>
    <xf numFmtId="0" fontId="32" fillId="0" borderId="13" xfId="0" applyFont="1" applyFill="1" applyBorder="1" applyAlignment="1">
      <alignment vertical="center" wrapText="1"/>
    </xf>
    <xf numFmtId="0" fontId="7" fillId="0" borderId="13" xfId="0" applyFont="1" applyFill="1" applyBorder="1" applyAlignment="1" applyProtection="1">
      <alignment horizontal="center" vertical="center" wrapText="1"/>
      <protection locked="0"/>
    </xf>
    <xf numFmtId="0" fontId="21" fillId="0" borderId="13" xfId="0" applyFont="1" applyFill="1" applyBorder="1" applyAlignment="1" applyProtection="1">
      <alignment horizontal="center" vertical="center" wrapText="1"/>
      <protection locked="0"/>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23" fillId="0" borderId="13" xfId="0" applyFont="1" applyFill="1" applyBorder="1" applyAlignment="1">
      <alignment vertical="center" wrapText="1"/>
    </xf>
    <xf numFmtId="0" fontId="0" fillId="0" borderId="13" xfId="0" applyFont="1" applyBorder="1" applyAlignment="1">
      <alignment vertical="center"/>
    </xf>
    <xf numFmtId="0" fontId="0" fillId="0" borderId="60" xfId="0" applyFont="1" applyBorder="1" applyAlignment="1">
      <alignment vertical="center"/>
    </xf>
    <xf numFmtId="0" fontId="0" fillId="0" borderId="27" xfId="0" applyFont="1" applyBorder="1" applyAlignment="1">
      <alignment vertical="center"/>
    </xf>
    <xf numFmtId="0" fontId="0" fillId="0" borderId="55" xfId="0" applyFont="1" applyBorder="1" applyAlignment="1">
      <alignment vertical="center"/>
    </xf>
    <xf numFmtId="0" fontId="20" fillId="0" borderId="13" xfId="0" applyFont="1" applyFill="1" applyBorder="1" applyAlignment="1" applyProtection="1">
      <alignment vertical="center" wrapText="1"/>
      <protection locked="0"/>
    </xf>
    <xf numFmtId="0" fontId="7" fillId="0" borderId="13"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center" vertical="center" wrapText="1"/>
      <protection locked="0" hidden="1"/>
    </xf>
    <xf numFmtId="0" fontId="0" fillId="0" borderId="13" xfId="0" applyFont="1" applyFill="1" applyBorder="1" applyAlignment="1">
      <alignment horizontal="left" vertical="center" wrapText="1"/>
    </xf>
    <xf numFmtId="0" fontId="0" fillId="0" borderId="60" xfId="0" applyFont="1" applyFill="1" applyBorder="1" applyAlignment="1">
      <alignment horizontal="center" vertical="center" wrapText="1"/>
    </xf>
    <xf numFmtId="0" fontId="20" fillId="0" borderId="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center" vertical="center" wrapText="1"/>
      <protection hidden="1"/>
    </xf>
    <xf numFmtId="0" fontId="29" fillId="0" borderId="13" xfId="0" applyFont="1" applyFill="1" applyBorder="1" applyAlignment="1" applyProtection="1">
      <alignment horizontal="left" vertical="center" wrapText="1"/>
      <protection locked="0"/>
    </xf>
    <xf numFmtId="0" fontId="20" fillId="0" borderId="13"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center" vertical="center" wrapText="1"/>
      <protection locked="0" hidden="1"/>
    </xf>
    <xf numFmtId="0" fontId="6" fillId="0" borderId="13" xfId="0" applyFont="1" applyFill="1" applyBorder="1" applyAlignment="1" applyProtection="1">
      <alignment horizontal="center" vertical="center" wrapText="1"/>
      <protection hidden="1"/>
    </xf>
    <xf numFmtId="0" fontId="0" fillId="0" borderId="25" xfId="0" applyFont="1" applyFill="1" applyBorder="1" applyAlignment="1">
      <alignment horizontal="left" vertical="center" wrapText="1"/>
    </xf>
    <xf numFmtId="0" fontId="0" fillId="0" borderId="64" xfId="0" applyFont="1" applyFill="1" applyBorder="1" applyAlignment="1">
      <alignment horizontal="center" vertical="center" wrapText="1"/>
    </xf>
    <xf numFmtId="0" fontId="6" fillId="0" borderId="13" xfId="0" applyFont="1" applyFill="1" applyBorder="1" applyAlignment="1" applyProtection="1">
      <alignment vertical="center" wrapText="1"/>
      <protection hidden="1"/>
    </xf>
    <xf numFmtId="0" fontId="0" fillId="0" borderId="62" xfId="0" applyFont="1" applyFill="1" applyBorder="1" applyAlignment="1">
      <alignment horizontal="left" vertical="center" wrapText="1"/>
    </xf>
    <xf numFmtId="0" fontId="29" fillId="0" borderId="42" xfId="0" applyFont="1" applyFill="1" applyBorder="1" applyAlignment="1" applyProtection="1">
      <alignment horizontal="center" vertical="center" wrapText="1"/>
      <protection locked="0"/>
    </xf>
    <xf numFmtId="0" fontId="29" fillId="0" borderId="42" xfId="0" applyFont="1" applyFill="1" applyBorder="1" applyAlignment="1" applyProtection="1">
      <alignment horizontal="left" vertical="center" wrapText="1"/>
      <protection locked="0"/>
    </xf>
    <xf numFmtId="0" fontId="20" fillId="0" borderId="42"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center" vertical="center" wrapText="1"/>
      <protection locked="0" hidden="1"/>
    </xf>
    <xf numFmtId="0" fontId="6" fillId="0" borderId="42" xfId="0" applyFont="1" applyFill="1" applyBorder="1" applyAlignment="1" applyProtection="1">
      <alignment horizontal="center" vertical="center" wrapText="1"/>
      <protection hidden="1"/>
    </xf>
    <xf numFmtId="0" fontId="6" fillId="0" borderId="42"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locked="0"/>
    </xf>
    <xf numFmtId="0" fontId="21" fillId="0" borderId="42"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hidden="1"/>
    </xf>
    <xf numFmtId="0" fontId="0" fillId="0" borderId="42" xfId="0" applyFont="1" applyFill="1" applyBorder="1" applyAlignment="1">
      <alignment horizontal="left" vertical="center" wrapText="1"/>
    </xf>
    <xf numFmtId="0" fontId="30" fillId="0" borderId="5" xfId="0" applyFont="1" applyFill="1" applyBorder="1" applyAlignment="1" applyProtection="1">
      <alignment horizontal="center" vertical="center" wrapText="1"/>
      <protection hidden="1"/>
    </xf>
    <xf numFmtId="0" fontId="27" fillId="0" borderId="5"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hidden="1"/>
    </xf>
    <xf numFmtId="0" fontId="31" fillId="0" borderId="25" xfId="0" applyFont="1" applyFill="1" applyBorder="1" applyAlignment="1">
      <alignment vertical="center" wrapText="1"/>
    </xf>
    <xf numFmtId="0" fontId="27" fillId="0" borderId="25" xfId="0" applyFont="1" applyFill="1" applyBorder="1" applyAlignment="1" applyProtection="1">
      <alignment horizontal="center" vertical="center" wrapText="1"/>
      <protection locked="0"/>
    </xf>
    <xf numFmtId="0" fontId="27" fillId="0" borderId="25" xfId="0" applyFont="1" applyFill="1" applyBorder="1" applyAlignment="1" applyProtection="1">
      <alignment horizontal="center" vertical="center" wrapText="1"/>
      <protection locked="0" hidden="1"/>
    </xf>
    <xf numFmtId="0" fontId="32" fillId="0" borderId="25" xfId="0" applyFont="1" applyBorder="1" applyAlignment="1">
      <alignment horizontal="left" vertical="center" wrapText="1"/>
    </xf>
    <xf numFmtId="0" fontId="0" fillId="0" borderId="25" xfId="0" applyFont="1" applyBorder="1" applyAlignment="1">
      <alignment vertical="center" wrapText="1"/>
    </xf>
    <xf numFmtId="0" fontId="32" fillId="0" borderId="5" xfId="0" applyFont="1" applyBorder="1" applyAlignment="1">
      <alignment horizontal="left" vertical="center" wrapText="1"/>
    </xf>
    <xf numFmtId="0" fontId="33" fillId="0" borderId="5" xfId="0" applyFont="1" applyFill="1" applyBorder="1" applyAlignment="1" applyProtection="1">
      <alignment horizontal="center" vertical="center" wrapText="1"/>
      <protection hidden="1"/>
    </xf>
    <xf numFmtId="0" fontId="27" fillId="0" borderId="5" xfId="0" applyFont="1" applyFill="1" applyBorder="1" applyAlignment="1" applyProtection="1">
      <alignment horizontal="justify" vertical="center" wrapText="1"/>
      <protection locked="0"/>
    </xf>
    <xf numFmtId="0" fontId="0" fillId="0" borderId="59" xfId="0" applyFont="1" applyFill="1" applyBorder="1" applyAlignment="1">
      <alignment vertical="center" wrapText="1"/>
    </xf>
    <xf numFmtId="0" fontId="30" fillId="0" borderId="25" xfId="0" applyFont="1" applyBorder="1" applyAlignment="1">
      <alignment horizontal="left" vertical="center" wrapText="1"/>
    </xf>
    <xf numFmtId="0" fontId="27" fillId="0" borderId="25" xfId="0" applyFont="1" applyFill="1" applyBorder="1" applyAlignment="1" applyProtection="1">
      <alignment horizontal="justify" vertical="center" wrapText="1"/>
      <protection locked="0"/>
    </xf>
    <xf numFmtId="0" fontId="0" fillId="0" borderId="64" xfId="0" applyFont="1" applyFill="1" applyBorder="1" applyAlignment="1">
      <alignment vertical="center" wrapText="1"/>
    </xf>
    <xf numFmtId="0" fontId="31" fillId="6" borderId="5" xfId="0" applyFont="1" applyFill="1" applyBorder="1" applyAlignment="1">
      <alignment vertical="center" wrapText="1"/>
    </xf>
    <xf numFmtId="0" fontId="30" fillId="0" borderId="11" xfId="0" applyFont="1" applyFill="1" applyBorder="1" applyAlignment="1">
      <alignment vertical="center" wrapText="1"/>
    </xf>
    <xf numFmtId="0" fontId="30" fillId="0" borderId="25" xfId="0" applyFont="1" applyFill="1" applyBorder="1" applyAlignment="1">
      <alignment vertical="center" wrapText="1"/>
    </xf>
    <xf numFmtId="0" fontId="32" fillId="0" borderId="5" xfId="0" applyFont="1" applyFill="1" applyBorder="1" applyAlignment="1">
      <alignment horizontal="justify" vertical="top" wrapText="1"/>
    </xf>
    <xf numFmtId="0" fontId="0" fillId="0" borderId="1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6" fillId="0" borderId="5" xfId="0" applyFont="1" applyFill="1" applyBorder="1" applyAlignment="1" applyProtection="1">
      <alignment horizontal="center" vertical="center" wrapText="1"/>
      <protection hidden="1"/>
    </xf>
    <xf numFmtId="0" fontId="32" fillId="0" borderId="25" xfId="0" applyFont="1" applyFill="1" applyBorder="1" applyAlignment="1">
      <alignment horizontal="left" vertical="center" wrapText="1"/>
    </xf>
    <xf numFmtId="0" fontId="0" fillId="0" borderId="25"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8" fillId="0" borderId="5" xfId="0" applyFont="1" applyFill="1" applyBorder="1" applyAlignment="1" applyProtection="1">
      <alignment horizontal="left" vertical="center" wrapText="1"/>
      <protection locked="0"/>
    </xf>
    <xf numFmtId="0" fontId="30" fillId="0" borderId="25" xfId="0" applyFont="1" applyFill="1" applyBorder="1" applyAlignment="1" applyProtection="1">
      <alignment horizontal="left" vertical="center" wrapText="1"/>
      <protection locked="0"/>
    </xf>
    <xf numFmtId="0" fontId="34" fillId="6" borderId="5" xfId="0" applyFont="1" applyFill="1" applyBorder="1" applyAlignment="1" applyProtection="1">
      <alignment horizontal="left" vertical="center" wrapText="1"/>
      <protection locked="0"/>
    </xf>
    <xf numFmtId="0" fontId="34" fillId="6" borderId="13"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center" vertical="center" wrapText="1"/>
      <protection hidden="1"/>
    </xf>
    <xf numFmtId="0" fontId="27" fillId="0" borderId="13" xfId="0" applyFont="1" applyFill="1" applyBorder="1" applyAlignment="1" applyProtection="1">
      <alignment horizontal="center" vertical="center" wrapText="1"/>
      <protection locked="0"/>
    </xf>
    <xf numFmtId="0" fontId="27" fillId="0" borderId="13" xfId="0" applyFont="1" applyFill="1" applyBorder="1" applyAlignment="1" applyProtection="1">
      <alignment horizontal="center" vertical="center" wrapText="1"/>
      <protection locked="0" hidden="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0" fillId="0" borderId="5" xfId="0" applyFont="1" applyFill="1" applyBorder="1" applyAlignment="1">
      <alignment horizontal="center" vertical="center" wrapText="1"/>
    </xf>
    <xf numFmtId="0" fontId="7" fillId="0" borderId="5"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hidden="1"/>
    </xf>
    <xf numFmtId="0" fontId="0" fillId="0" borderId="4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6" fillId="0" borderId="13" xfId="0" applyFont="1" applyFill="1" applyBorder="1" applyAlignment="1" applyProtection="1">
      <alignment horizontal="center" vertical="center" wrapText="1"/>
      <protection hidden="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0" fillId="0" borderId="5" xfId="0" applyFont="1" applyFill="1" applyBorder="1" applyAlignment="1" applyProtection="1">
      <alignment horizontal="left" vertical="center" wrapText="1"/>
      <protection locked="0"/>
    </xf>
    <xf numFmtId="0" fontId="20" fillId="0" borderId="13" xfId="0" applyFont="1" applyFill="1" applyBorder="1" applyAlignment="1" applyProtection="1">
      <alignment horizontal="left" vertical="center" wrapText="1"/>
      <protection locked="0"/>
    </xf>
    <xf numFmtId="0" fontId="0" fillId="0" borderId="42"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6" fillId="0" borderId="25" xfId="0" applyFont="1" applyFill="1" applyBorder="1" applyAlignment="1" applyProtection="1">
      <alignment horizontal="center" vertical="center" wrapText="1"/>
      <protection hidden="1"/>
    </xf>
    <xf numFmtId="0" fontId="30" fillId="0" borderId="11" xfId="0" applyFont="1" applyFill="1" applyBorder="1" applyAlignment="1" applyProtection="1">
      <alignment horizontal="center" vertical="center" wrapText="1"/>
      <protection hidden="1"/>
    </xf>
    <xf numFmtId="0" fontId="30" fillId="0" borderId="25"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vertical="center" wrapText="1"/>
      <protection locked="0"/>
    </xf>
    <xf numFmtId="0" fontId="23" fillId="0" borderId="13" xfId="0" applyFont="1" applyFill="1" applyBorder="1" applyAlignment="1">
      <alignment horizontal="center" vertical="center" wrapText="1"/>
    </xf>
    <xf numFmtId="0" fontId="0" fillId="0" borderId="5" xfId="0" applyFont="1" applyFill="1" applyBorder="1" applyAlignment="1">
      <alignment horizontal="justify" vertical="center" wrapText="1"/>
    </xf>
    <xf numFmtId="0" fontId="0" fillId="0" borderId="11" xfId="0" applyFont="1" applyFill="1" applyBorder="1" applyAlignment="1">
      <alignment horizontal="justify" vertical="center" wrapText="1"/>
    </xf>
    <xf numFmtId="0" fontId="0" fillId="0" borderId="27" xfId="0" applyFont="1" applyFill="1" applyBorder="1" applyAlignment="1">
      <alignment horizontal="left" vertical="center" wrapText="1"/>
    </xf>
    <xf numFmtId="0" fontId="0" fillId="0" borderId="55" xfId="0" applyFont="1" applyFill="1" applyBorder="1" applyAlignment="1">
      <alignment horizontal="center" vertical="center" wrapText="1"/>
    </xf>
    <xf numFmtId="0" fontId="31" fillId="0" borderId="5" xfId="0" applyFont="1" applyFill="1" applyBorder="1" applyAlignment="1" applyProtection="1">
      <alignment horizontal="left" vertical="center" wrapText="1"/>
      <protection locked="0"/>
    </xf>
    <xf numFmtId="0" fontId="0" fillId="0" borderId="27" xfId="0" applyFont="1" applyBorder="1" applyAlignment="1">
      <alignment horizontal="left" vertical="center" wrapText="1"/>
    </xf>
    <xf numFmtId="0" fontId="0" fillId="0" borderId="11" xfId="0" applyFont="1" applyBorder="1" applyAlignment="1">
      <alignment horizontal="left" vertical="center" wrapText="1"/>
    </xf>
    <xf numFmtId="0" fontId="0" fillId="0" borderId="25"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31" fillId="0" borderId="5" xfId="0" applyFont="1" applyFill="1" applyBorder="1" applyAlignment="1" applyProtection="1">
      <alignment horizontal="justify" vertical="center" wrapText="1"/>
      <protection locked="0"/>
    </xf>
    <xf numFmtId="0" fontId="31" fillId="0" borderId="25" xfId="0" applyFont="1" applyFill="1" applyBorder="1" applyAlignment="1" applyProtection="1">
      <alignment horizontal="justify" vertical="center" wrapText="1"/>
      <protection locked="0"/>
    </xf>
    <xf numFmtId="0" fontId="20" fillId="0" borderId="5" xfId="0" applyFont="1" applyFill="1" applyBorder="1" applyAlignment="1" applyProtection="1">
      <alignment horizontal="justify" vertical="center" wrapText="1"/>
      <protection locked="0"/>
    </xf>
    <xf numFmtId="0" fontId="20" fillId="0" borderId="11" xfId="0" applyFont="1" applyFill="1" applyBorder="1" applyAlignment="1" applyProtection="1">
      <alignment horizontal="justify" vertical="center" wrapText="1"/>
      <protection locked="0"/>
    </xf>
    <xf numFmtId="0" fontId="32" fillId="0" borderId="65" xfId="0" applyFont="1" applyFill="1" applyBorder="1" applyAlignment="1" applyProtection="1">
      <alignment horizontal="center" vertical="center" wrapText="1"/>
      <protection locked="0"/>
    </xf>
    <xf numFmtId="0" fontId="0" fillId="0" borderId="13" xfId="0" applyFont="1" applyFill="1" applyBorder="1" applyAlignment="1">
      <alignment horizontal="justify" vertical="center" wrapText="1"/>
    </xf>
    <xf numFmtId="0" fontId="32" fillId="0" borderId="5" xfId="0" applyFont="1" applyFill="1" applyBorder="1" applyAlignment="1">
      <alignment horizontal="justify" vertical="center" wrapText="1"/>
    </xf>
    <xf numFmtId="0" fontId="20" fillId="0" borderId="13" xfId="0" applyFont="1" applyFill="1" applyBorder="1" applyAlignment="1" applyProtection="1">
      <alignment horizontal="justify" vertical="center" wrapText="1"/>
      <protection locked="0"/>
    </xf>
    <xf numFmtId="0" fontId="0" fillId="0" borderId="42" xfId="0" applyFont="1" applyFill="1" applyBorder="1" applyAlignment="1">
      <alignment horizontal="justify" vertical="center" wrapText="1"/>
    </xf>
    <xf numFmtId="0" fontId="32" fillId="0" borderId="11" xfId="0" applyFont="1" applyFill="1" applyBorder="1" applyAlignment="1">
      <alignment horizontal="justify" vertical="center" wrapText="1"/>
    </xf>
    <xf numFmtId="0" fontId="0" fillId="0" borderId="0" xfId="0" applyFont="1" applyBorder="1" applyAlignment="1">
      <alignment horizontal="justify" vertical="center"/>
    </xf>
    <xf numFmtId="0" fontId="0" fillId="0" borderId="26" xfId="0" applyFont="1" applyFill="1" applyBorder="1" applyAlignment="1">
      <alignment horizontal="justify" vertical="center" wrapText="1"/>
    </xf>
    <xf numFmtId="0" fontId="0" fillId="0" borderId="52" xfId="0" applyFont="1" applyFill="1" applyBorder="1" applyAlignment="1">
      <alignment horizontal="justify" vertical="center" wrapText="1"/>
    </xf>
    <xf numFmtId="0" fontId="0" fillId="0" borderId="62" xfId="0" applyFont="1" applyFill="1" applyBorder="1" applyAlignment="1">
      <alignment horizontal="justify" vertical="top" wrapText="1"/>
    </xf>
    <xf numFmtId="0" fontId="42" fillId="0" borderId="5" xfId="2" applyFont="1" applyFill="1" applyBorder="1" applyAlignment="1">
      <alignment horizontal="justify" vertical="center" wrapText="1"/>
    </xf>
    <xf numFmtId="0" fontId="42" fillId="0" borderId="27" xfId="2" applyFont="1" applyBorder="1" applyAlignment="1">
      <alignment horizontal="justify" vertical="center" wrapText="1"/>
    </xf>
    <xf numFmtId="0" fontId="42" fillId="0" borderId="11" xfId="2" applyFont="1" applyBorder="1" applyAlignment="1">
      <alignment horizontal="justify" vertical="center" wrapText="1"/>
    </xf>
    <xf numFmtId="0" fontId="0" fillId="0" borderId="13" xfId="0" applyFill="1" applyBorder="1" applyAlignment="1">
      <alignment horizontal="justify" vertical="center" wrapText="1"/>
    </xf>
    <xf numFmtId="0" fontId="0" fillId="0" borderId="11" xfId="0" applyFill="1" applyBorder="1" applyAlignment="1">
      <alignment horizontal="justify" vertical="center" wrapText="1"/>
    </xf>
    <xf numFmtId="0" fontId="0" fillId="0" borderId="4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26" xfId="0" applyFont="1" applyBorder="1" applyAlignment="1">
      <alignment horizontal="center" vertical="center"/>
    </xf>
    <xf numFmtId="0" fontId="0" fillId="0" borderId="52" xfId="0" applyFont="1" applyBorder="1" applyAlignment="1">
      <alignment horizontal="center" vertical="center"/>
    </xf>
    <xf numFmtId="0" fontId="7" fillId="0" borderId="27"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0" fillId="0" borderId="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18" borderId="5" xfId="0" applyFont="1" applyFill="1" applyBorder="1" applyAlignment="1">
      <alignment horizontal="center" vertical="center" wrapText="1"/>
    </xf>
    <xf numFmtId="0" fontId="0" fillId="18" borderId="13" xfId="0" applyFont="1" applyFill="1" applyBorder="1" applyAlignment="1">
      <alignment horizontal="center" vertical="center" wrapText="1"/>
    </xf>
    <xf numFmtId="0" fontId="0" fillId="13" borderId="27" xfId="0" applyFont="1" applyFill="1" applyBorder="1" applyAlignment="1">
      <alignment horizontal="center" vertical="center" wrapText="1"/>
    </xf>
    <xf numFmtId="0" fontId="0" fillId="13" borderId="11" xfId="0" applyFont="1" applyFill="1" applyBorder="1" applyAlignment="1">
      <alignment horizontal="center" vertical="center" wrapText="1"/>
    </xf>
    <xf numFmtId="0" fontId="0" fillId="13"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0" fillId="0" borderId="27"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0" fontId="0" fillId="0" borderId="61"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20" fillId="0" borderId="42" xfId="0" applyFont="1" applyFill="1" applyBorder="1" applyAlignment="1" applyProtection="1">
      <alignment horizontal="center" vertical="center" wrapText="1"/>
      <protection locked="0"/>
    </xf>
    <xf numFmtId="0" fontId="20" fillId="0" borderId="26" xfId="0" applyFont="1" applyFill="1" applyBorder="1" applyAlignment="1" applyProtection="1">
      <alignment horizontal="center" vertical="center" wrapText="1"/>
      <protection locked="0"/>
    </xf>
    <xf numFmtId="0" fontId="20" fillId="0" borderId="52" xfId="0"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locked="0" hidden="1"/>
    </xf>
    <xf numFmtId="0" fontId="5" fillId="0" borderId="11" xfId="0" applyFont="1" applyFill="1" applyBorder="1" applyAlignment="1" applyProtection="1">
      <alignment horizontal="center" vertical="center" wrapText="1"/>
      <protection locked="0" hidden="1"/>
    </xf>
    <xf numFmtId="0" fontId="5" fillId="0" borderId="13" xfId="0" applyFont="1" applyFill="1" applyBorder="1" applyAlignment="1" applyProtection="1">
      <alignment horizontal="center" vertical="center" wrapText="1"/>
      <protection locked="0" hidden="1"/>
    </xf>
    <xf numFmtId="0" fontId="8" fillId="4" borderId="14" xfId="0" applyFont="1" applyFill="1" applyBorder="1" applyAlignment="1" applyProtection="1">
      <alignment horizontal="center" vertical="center" wrapText="1"/>
      <protection locked="0"/>
    </xf>
    <xf numFmtId="0" fontId="8" fillId="4" borderId="20" xfId="0" applyFont="1" applyFill="1" applyBorder="1" applyAlignment="1" applyProtection="1">
      <alignment horizontal="center" vertical="center" wrapText="1"/>
      <protection locked="0"/>
    </xf>
    <xf numFmtId="0" fontId="17" fillId="4" borderId="1" xfId="0" applyFont="1" applyFill="1" applyBorder="1" applyAlignment="1" applyProtection="1">
      <alignment horizontal="center" vertical="center"/>
      <protection locked="0"/>
    </xf>
    <xf numFmtId="0" fontId="17" fillId="4" borderId="21" xfId="0" applyFont="1" applyFill="1" applyBorder="1" applyAlignment="1" applyProtection="1">
      <alignment horizontal="center" vertical="center"/>
      <protection locked="0"/>
    </xf>
    <xf numFmtId="0" fontId="17" fillId="4" borderId="22"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wrapText="1"/>
      <protection locked="0"/>
    </xf>
    <xf numFmtId="0" fontId="20" fillId="0" borderId="5" xfId="0" applyFont="1" applyFill="1" applyBorder="1" applyAlignment="1" applyProtection="1">
      <alignment horizontal="left" vertical="center" wrapText="1"/>
      <protection locked="0"/>
    </xf>
    <xf numFmtId="0" fontId="20" fillId="0" borderId="13"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center" vertical="center" wrapText="1"/>
      <protection hidden="1"/>
    </xf>
    <xf numFmtId="0" fontId="17" fillId="4" borderId="14" xfId="0" applyFont="1" applyFill="1" applyBorder="1" applyAlignment="1" applyProtection="1">
      <alignment horizontal="center" vertical="center" wrapText="1"/>
      <protection locked="0"/>
    </xf>
    <xf numFmtId="0" fontId="17" fillId="4" borderId="20"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protection locked="0"/>
    </xf>
    <xf numFmtId="0" fontId="8" fillId="4" borderId="21"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4" borderId="15" xfId="0" applyFont="1" applyFill="1" applyBorder="1" applyAlignment="1" applyProtection="1">
      <alignment horizontal="center" vertical="center"/>
      <protection locked="0"/>
    </xf>
    <xf numFmtId="0" fontId="8" fillId="4" borderId="20" xfId="0"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7" fillId="4" borderId="37"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protection locked="0"/>
    </xf>
    <xf numFmtId="0" fontId="17" fillId="4" borderId="15" xfId="0" applyFont="1" applyFill="1" applyBorder="1" applyAlignment="1" applyProtection="1">
      <alignment horizontal="center" vertical="center" wrapText="1"/>
      <protection locked="0"/>
    </xf>
    <xf numFmtId="49" fontId="12" fillId="0" borderId="3" xfId="0" applyNumberFormat="1" applyFont="1" applyBorder="1" applyAlignment="1" applyProtection="1">
      <alignment horizontal="center" vertical="center" wrapText="1"/>
      <protection locked="0"/>
    </xf>
    <xf numFmtId="49" fontId="12" fillId="0" borderId="4" xfId="0" applyNumberFormat="1" applyFont="1" applyBorder="1" applyAlignment="1" applyProtection="1">
      <alignment horizontal="center" vertical="center" wrapText="1"/>
      <protection locked="0"/>
    </xf>
    <xf numFmtId="49" fontId="12" fillId="0" borderId="36" xfId="0" applyNumberFormat="1" applyFont="1" applyBorder="1" applyAlignment="1" applyProtection="1">
      <alignment horizontal="center" vertical="center" wrapText="1"/>
      <protection locked="0"/>
    </xf>
    <xf numFmtId="49" fontId="12" fillId="0" borderId="8" xfId="0" applyNumberFormat="1" applyFont="1" applyBorder="1" applyAlignment="1" applyProtection="1">
      <alignment horizontal="center" vertical="center" wrapText="1"/>
      <protection locked="0"/>
    </xf>
    <xf numFmtId="49" fontId="12" fillId="0" borderId="9" xfId="0" applyNumberFormat="1" applyFont="1" applyBorder="1" applyAlignment="1" applyProtection="1">
      <alignment horizontal="center" vertical="center" wrapText="1"/>
      <protection locked="0"/>
    </xf>
    <xf numFmtId="49" fontId="12" fillId="0" borderId="10" xfId="0" applyNumberFormat="1" applyFont="1" applyBorder="1" applyAlignment="1" applyProtection="1">
      <alignment horizontal="center" vertical="center" wrapText="1"/>
      <protection locked="0"/>
    </xf>
    <xf numFmtId="0" fontId="17" fillId="4" borderId="14" xfId="0" applyFont="1" applyFill="1" applyBorder="1" applyAlignment="1" applyProtection="1">
      <alignment horizontal="center" vertical="center"/>
      <protection locked="0"/>
    </xf>
    <xf numFmtId="0" fontId="17" fillId="4" borderId="15" xfId="0" applyFont="1" applyFill="1" applyBorder="1" applyAlignment="1" applyProtection="1">
      <alignment horizontal="center" vertical="center"/>
      <protection locked="0"/>
    </xf>
    <xf numFmtId="0" fontId="17" fillId="4" borderId="20" xfId="0" applyFont="1" applyFill="1" applyBorder="1" applyAlignment="1" applyProtection="1">
      <alignment horizontal="center" vertical="center"/>
      <protection locked="0"/>
    </xf>
    <xf numFmtId="0" fontId="13" fillId="3" borderId="6" xfId="1" applyFont="1" applyFill="1" applyBorder="1" applyAlignment="1">
      <alignment horizontal="center" vertical="center"/>
    </xf>
    <xf numFmtId="0" fontId="13" fillId="3" borderId="0" xfId="1" applyFont="1" applyFill="1" applyBorder="1" applyAlignment="1">
      <alignment horizontal="center" vertical="center"/>
    </xf>
    <xf numFmtId="0" fontId="8" fillId="4" borderId="29"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hidden="1"/>
    </xf>
    <xf numFmtId="0" fontId="10" fillId="2" borderId="4" xfId="0" applyFont="1" applyFill="1" applyBorder="1" applyAlignment="1" applyProtection="1">
      <alignment horizontal="center" vertical="center" wrapText="1"/>
      <protection hidden="1"/>
    </xf>
    <xf numFmtId="0" fontId="10" fillId="2" borderId="36" xfId="0" applyFont="1" applyFill="1" applyBorder="1" applyAlignment="1" applyProtection="1">
      <alignment horizontal="center" vertical="center" wrapText="1"/>
      <protection hidden="1"/>
    </xf>
    <xf numFmtId="0" fontId="10" fillId="2" borderId="8" xfId="0" applyFont="1" applyFill="1" applyBorder="1" applyAlignment="1" applyProtection="1">
      <alignment horizontal="center" vertical="center" wrapText="1"/>
      <protection hidden="1"/>
    </xf>
    <xf numFmtId="0" fontId="10" fillId="2" borderId="9" xfId="0" applyFont="1" applyFill="1" applyBorder="1" applyAlignment="1" applyProtection="1">
      <alignment horizontal="center" vertical="center" wrapText="1"/>
      <protection hidden="1"/>
    </xf>
    <xf numFmtId="0" fontId="10" fillId="2" borderId="10" xfId="0" applyFont="1" applyFill="1" applyBorder="1" applyAlignment="1" applyProtection="1">
      <alignment horizontal="center" vertical="center" wrapText="1"/>
      <protection hidden="1"/>
    </xf>
    <xf numFmtId="0" fontId="11" fillId="2" borderId="3" xfId="0" applyFont="1" applyFill="1" applyBorder="1" applyAlignment="1" applyProtection="1">
      <alignment horizontal="center" vertical="center" wrapText="1"/>
      <protection hidden="1"/>
    </xf>
    <xf numFmtId="0" fontId="11" fillId="2" borderId="4" xfId="0" applyFont="1" applyFill="1" applyBorder="1" applyAlignment="1" applyProtection="1">
      <alignment horizontal="center" vertical="center" wrapText="1"/>
      <protection hidden="1"/>
    </xf>
    <xf numFmtId="0" fontId="11" fillId="2" borderId="36" xfId="0" applyFont="1" applyFill="1" applyBorder="1" applyAlignment="1" applyProtection="1">
      <alignment horizontal="center" vertical="center" wrapText="1"/>
      <protection hidden="1"/>
    </xf>
    <xf numFmtId="0" fontId="11" fillId="2" borderId="8" xfId="0" applyFont="1" applyFill="1" applyBorder="1" applyAlignment="1" applyProtection="1">
      <alignment horizontal="center" vertical="center" wrapText="1"/>
      <protection hidden="1"/>
    </xf>
    <xf numFmtId="0" fontId="11" fillId="2" borderId="9" xfId="0" applyFont="1" applyFill="1" applyBorder="1" applyAlignment="1" applyProtection="1">
      <alignment horizontal="center" vertical="center" wrapText="1"/>
      <protection hidden="1"/>
    </xf>
    <xf numFmtId="0" fontId="11" fillId="2" borderId="10" xfId="0" applyFont="1" applyFill="1" applyBorder="1" applyAlignment="1" applyProtection="1">
      <alignment horizontal="center" vertical="center" wrapText="1"/>
      <protection hidden="1"/>
    </xf>
    <xf numFmtId="0" fontId="18" fillId="0" borderId="3" xfId="0" applyFont="1" applyFill="1" applyBorder="1" applyAlignment="1" applyProtection="1">
      <alignment horizontal="center" vertical="center" wrapText="1"/>
      <protection hidden="1"/>
    </xf>
    <xf numFmtId="0" fontId="18" fillId="0" borderId="4" xfId="0" applyFont="1" applyFill="1" applyBorder="1" applyAlignment="1" applyProtection="1">
      <alignment horizontal="center" vertical="center" wrapText="1"/>
      <protection hidden="1"/>
    </xf>
    <xf numFmtId="0" fontId="18" fillId="0" borderId="36" xfId="0" applyFont="1" applyFill="1" applyBorder="1" applyAlignment="1" applyProtection="1">
      <alignment horizontal="center" vertical="center" wrapText="1"/>
      <protection hidden="1"/>
    </xf>
    <xf numFmtId="0" fontId="18" fillId="0" borderId="8" xfId="0" applyFont="1" applyFill="1" applyBorder="1" applyAlignment="1" applyProtection="1">
      <alignment horizontal="center" vertical="center" wrapText="1"/>
      <protection hidden="1"/>
    </xf>
    <xf numFmtId="0" fontId="18" fillId="0" borderId="9" xfId="0" applyFont="1" applyFill="1" applyBorder="1" applyAlignment="1" applyProtection="1">
      <alignment horizontal="center" vertical="center" wrapText="1"/>
      <protection hidden="1"/>
    </xf>
    <xf numFmtId="0" fontId="18" fillId="0" borderId="10"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wrapText="1"/>
      <protection hidden="1"/>
    </xf>
    <xf numFmtId="0" fontId="2" fillId="2" borderId="7" xfId="0" applyFont="1" applyFill="1" applyBorder="1" applyAlignment="1" applyProtection="1">
      <alignment horizontal="center" vertical="center" wrapText="1"/>
      <protection hidden="1"/>
    </xf>
    <xf numFmtId="0" fontId="2" fillId="2" borderId="41" xfId="0" applyFont="1" applyFill="1" applyBorder="1" applyAlignment="1" applyProtection="1">
      <alignment horizontal="center" vertical="center" wrapText="1"/>
      <protection hidden="1"/>
    </xf>
    <xf numFmtId="0" fontId="2" fillId="2" borderId="9" xfId="0" applyFont="1" applyFill="1" applyBorder="1" applyAlignment="1" applyProtection="1">
      <alignment horizontal="center" vertical="center" wrapText="1"/>
      <protection hidden="1"/>
    </xf>
    <xf numFmtId="0" fontId="2" fillId="2" borderId="10" xfId="0" applyFont="1" applyFill="1" applyBorder="1" applyAlignment="1" applyProtection="1">
      <alignment horizontal="center" vertical="center" wrapText="1"/>
      <protection hidden="1"/>
    </xf>
    <xf numFmtId="0" fontId="0" fillId="0" borderId="30" xfId="0" applyFont="1" applyFill="1" applyBorder="1" applyAlignment="1">
      <alignment horizontal="center" vertical="center" wrapText="1"/>
    </xf>
    <xf numFmtId="0" fontId="20" fillId="0" borderId="5"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hidden="1"/>
    </xf>
    <xf numFmtId="0" fontId="0" fillId="0" borderId="2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52" xfId="0" applyFont="1" applyFill="1" applyBorder="1" applyAlignment="1">
      <alignment horizontal="center" vertical="center" wrapText="1"/>
    </xf>
    <xf numFmtId="0" fontId="32" fillId="0" borderId="42"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6" fillId="17" borderId="11" xfId="0" applyFont="1" applyFill="1" applyBorder="1" applyAlignment="1" applyProtection="1">
      <alignment horizontal="center" vertical="center" wrapText="1"/>
      <protection hidden="1"/>
    </xf>
    <xf numFmtId="0" fontId="6" fillId="17" borderId="25" xfId="0" applyFont="1" applyFill="1" applyBorder="1" applyAlignment="1" applyProtection="1">
      <alignment horizontal="center" vertical="center" wrapText="1"/>
      <protection hidden="1"/>
    </xf>
    <xf numFmtId="0" fontId="23" fillId="0" borderId="5" xfId="0" applyFont="1" applyFill="1" applyBorder="1" applyAlignment="1">
      <alignment horizontal="center" vertical="center" wrapText="1"/>
    </xf>
    <xf numFmtId="0" fontId="6" fillId="0" borderId="25" xfId="0" applyFont="1" applyFill="1" applyBorder="1" applyAlignment="1" applyProtection="1">
      <alignment horizontal="center" vertical="center" wrapText="1"/>
      <protection hidden="1"/>
    </xf>
    <xf numFmtId="0" fontId="33" fillId="0" borderId="5" xfId="0" applyFont="1" applyFill="1" applyBorder="1" applyAlignment="1" applyProtection="1">
      <alignment horizontal="center" vertical="center" wrapText="1"/>
      <protection hidden="1"/>
    </xf>
    <xf numFmtId="0" fontId="33" fillId="0" borderId="25" xfId="0" applyFont="1" applyFill="1" applyBorder="1" applyAlignment="1" applyProtection="1">
      <alignment horizontal="center" vertical="center" wrapText="1"/>
      <protection hidden="1"/>
    </xf>
    <xf numFmtId="0" fontId="23" fillId="0" borderId="27" xfId="0" applyFont="1" applyFill="1" applyBorder="1" applyAlignment="1">
      <alignment horizontal="center" vertical="center" wrapText="1"/>
    </xf>
    <xf numFmtId="0" fontId="30" fillId="0" borderId="11" xfId="0" applyFont="1" applyFill="1" applyBorder="1" applyAlignment="1" applyProtection="1">
      <alignment horizontal="center" vertical="center" wrapText="1"/>
      <protection hidden="1"/>
    </xf>
    <xf numFmtId="0" fontId="30" fillId="0" borderId="25" xfId="0" applyFont="1" applyFill="1" applyBorder="1" applyAlignment="1" applyProtection="1">
      <alignment horizontal="center" vertical="center" wrapText="1"/>
      <protection hidden="1"/>
    </xf>
    <xf numFmtId="0" fontId="30" fillId="0" borderId="5" xfId="0" applyFont="1" applyFill="1" applyBorder="1" applyAlignment="1" applyProtection="1">
      <alignment horizontal="center" vertical="center" wrapText="1"/>
      <protection hidden="1"/>
    </xf>
    <xf numFmtId="0" fontId="32" fillId="0" borderId="30" xfId="0" applyFont="1" applyFill="1" applyBorder="1" applyAlignment="1">
      <alignment horizontal="center" vertical="center" wrapText="1"/>
    </xf>
    <xf numFmtId="0" fontId="32" fillId="0" borderId="63"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1" fillId="0" borderId="5" xfId="0" applyFont="1" applyFill="1" applyBorder="1" applyAlignment="1" applyProtection="1">
      <alignment horizontal="center" vertical="center" wrapText="1"/>
      <protection locked="0"/>
    </xf>
    <xf numFmtId="0" fontId="31" fillId="0" borderId="25"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hidden="1"/>
    </xf>
    <xf numFmtId="0" fontId="4" fillId="0" borderId="25" xfId="0" applyFont="1" applyFill="1" applyBorder="1" applyAlignment="1" applyProtection="1">
      <alignment horizontal="center" vertical="center" wrapText="1"/>
      <protection locked="0" hidden="1"/>
    </xf>
    <xf numFmtId="0" fontId="20" fillId="0" borderId="25"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0" borderId="25" xfId="0" applyFont="1" applyFill="1" applyBorder="1" applyAlignment="1" applyProtection="1">
      <alignment horizontal="center" vertical="center" wrapText="1"/>
      <protection locked="0"/>
    </xf>
    <xf numFmtId="0" fontId="20" fillId="0" borderId="30" xfId="0" applyFont="1" applyFill="1" applyBorder="1" applyAlignment="1" applyProtection="1">
      <alignment horizontal="center" vertical="center" wrapText="1"/>
      <protection locked="0"/>
    </xf>
    <xf numFmtId="0" fontId="20" fillId="0" borderId="63" xfId="0" applyFont="1" applyFill="1" applyBorder="1" applyAlignment="1" applyProtection="1">
      <alignment horizontal="center" vertical="center" wrapText="1"/>
      <protection locked="0"/>
    </xf>
    <xf numFmtId="0" fontId="20" fillId="0" borderId="25" xfId="0" applyFont="1" applyFill="1" applyBorder="1" applyAlignment="1" applyProtection="1">
      <alignment horizontal="left" vertical="center" wrapText="1"/>
      <protection locked="0"/>
    </xf>
    <xf numFmtId="0" fontId="29" fillId="0" borderId="30" xfId="0" applyFont="1" applyFill="1" applyBorder="1" applyAlignment="1" applyProtection="1">
      <alignment horizontal="center" vertical="center" wrapText="1"/>
      <protection locked="0"/>
    </xf>
    <xf numFmtId="0" fontId="29" fillId="0" borderId="54" xfId="0" applyFont="1" applyFill="1" applyBorder="1" applyAlignment="1" applyProtection="1">
      <alignment horizontal="center" vertical="center" wrapText="1"/>
      <protection locked="0"/>
    </xf>
    <xf numFmtId="0" fontId="29" fillId="0" borderId="63" xfId="0" applyFont="1" applyFill="1" applyBorder="1" applyAlignment="1" applyProtection="1">
      <alignment horizontal="center" vertical="center" wrapText="1"/>
      <protection locked="0"/>
    </xf>
    <xf numFmtId="0" fontId="29" fillId="0" borderId="5" xfId="0" applyFont="1" applyFill="1" applyBorder="1" applyAlignment="1" applyProtection="1">
      <alignment horizontal="left" vertical="center" wrapText="1"/>
      <protection locked="0"/>
    </xf>
    <xf numFmtId="0" fontId="29" fillId="0" borderId="11" xfId="0" applyFont="1" applyFill="1" applyBorder="1" applyAlignment="1" applyProtection="1">
      <alignment horizontal="left" vertical="center" wrapText="1"/>
      <protection locked="0"/>
    </xf>
    <xf numFmtId="0" fontId="29" fillId="0" borderId="25" xfId="0" applyFont="1" applyFill="1" applyBorder="1" applyAlignment="1" applyProtection="1">
      <alignment horizontal="left" vertical="center" wrapText="1"/>
      <protection locked="0"/>
    </xf>
    <xf numFmtId="0" fontId="29" fillId="0" borderId="5"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left" vertical="center" wrapText="1"/>
      <protection locked="0"/>
    </xf>
    <xf numFmtId="0" fontId="29"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hidden="1"/>
    </xf>
    <xf numFmtId="0" fontId="8" fillId="4" borderId="1"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32" fillId="0" borderId="57" xfId="0" applyFont="1" applyFill="1" applyBorder="1" applyAlignment="1">
      <alignment horizontal="center" vertical="center" wrapText="1"/>
    </xf>
    <xf numFmtId="0" fontId="29" fillId="0" borderId="13" xfId="0" applyFont="1" applyFill="1" applyBorder="1" applyAlignment="1" applyProtection="1">
      <alignment horizontal="center" vertical="center" wrapText="1"/>
      <protection locked="0"/>
    </xf>
    <xf numFmtId="0" fontId="0" fillId="0" borderId="11" xfId="0" applyFont="1" applyBorder="1" applyAlignment="1">
      <alignment horizontal="center" vertical="center"/>
    </xf>
    <xf numFmtId="0" fontId="0" fillId="0" borderId="25" xfId="0" applyFont="1" applyBorder="1" applyAlignment="1">
      <alignment horizontal="center" vertical="center"/>
    </xf>
    <xf numFmtId="0" fontId="31" fillId="0" borderId="5" xfId="0" applyFont="1" applyFill="1" applyBorder="1" applyAlignment="1" applyProtection="1">
      <alignment horizontal="left" vertical="center" wrapText="1"/>
      <protection locked="0"/>
    </xf>
    <xf numFmtId="0" fontId="31" fillId="0" borderId="11" xfId="0" applyFont="1" applyFill="1" applyBorder="1" applyAlignment="1" applyProtection="1">
      <alignment horizontal="left" vertical="center" wrapText="1"/>
      <protection locked="0"/>
    </xf>
    <xf numFmtId="0" fontId="28" fillId="0" borderId="11" xfId="0" applyFont="1" applyFill="1" applyBorder="1" applyAlignment="1" applyProtection="1">
      <alignment horizontal="left" vertical="center" wrapText="1"/>
      <protection locked="0"/>
    </xf>
    <xf numFmtId="0" fontId="28" fillId="0" borderId="25" xfId="0" applyFont="1" applyFill="1" applyBorder="1" applyAlignment="1" applyProtection="1">
      <alignment horizontal="left" vertical="center" wrapText="1"/>
      <protection locked="0"/>
    </xf>
    <xf numFmtId="0" fontId="28" fillId="0" borderId="11" xfId="0" applyFont="1" applyFill="1" applyBorder="1" applyAlignment="1" applyProtection="1">
      <alignment horizontal="center" vertical="center" wrapText="1"/>
      <protection locked="0" hidden="1"/>
    </xf>
    <xf numFmtId="0" fontId="28" fillId="0" borderId="25" xfId="0" applyFont="1" applyFill="1" applyBorder="1" applyAlignment="1" applyProtection="1">
      <alignment horizontal="center" vertical="center" wrapText="1"/>
      <protection locked="0" hidden="1"/>
    </xf>
    <xf numFmtId="0" fontId="32" fillId="0" borderId="11" xfId="0" applyFont="1" applyFill="1" applyBorder="1" applyAlignment="1">
      <alignment horizontal="left" vertical="center" wrapText="1"/>
    </xf>
    <xf numFmtId="0" fontId="32" fillId="0" borderId="25" xfId="0" applyFont="1" applyFill="1" applyBorder="1" applyAlignment="1">
      <alignment horizontal="left" vertical="center" wrapText="1"/>
    </xf>
    <xf numFmtId="0" fontId="28" fillId="0" borderId="5" xfId="0" applyFont="1" applyFill="1" applyBorder="1" applyAlignment="1" applyProtection="1">
      <alignment horizontal="left" vertical="center" wrapText="1"/>
      <protection locked="0"/>
    </xf>
    <xf numFmtId="0" fontId="28" fillId="0" borderId="5" xfId="0" applyFont="1" applyFill="1" applyBorder="1" applyAlignment="1" applyProtection="1">
      <alignment horizontal="center" vertical="center" wrapText="1"/>
      <protection locked="0" hidden="1"/>
    </xf>
    <xf numFmtId="0" fontId="32" fillId="0" borderId="61" xfId="0" applyFont="1" applyFill="1" applyBorder="1" applyAlignment="1">
      <alignment horizontal="center" vertical="center" wrapText="1"/>
    </xf>
    <xf numFmtId="0" fontId="28" fillId="6" borderId="5" xfId="0" applyFont="1" applyFill="1" applyBorder="1" applyAlignment="1" applyProtection="1">
      <alignment horizontal="left" vertical="center" wrapText="1"/>
      <protection locked="0"/>
    </xf>
    <xf numFmtId="0" fontId="28" fillId="6" borderId="27" xfId="0" applyFont="1" applyFill="1" applyBorder="1" applyAlignment="1" applyProtection="1">
      <alignment horizontal="left" vertical="center" wrapText="1"/>
      <protection locked="0"/>
    </xf>
    <xf numFmtId="0" fontId="28" fillId="6" borderId="11" xfId="0" applyFont="1" applyFill="1" applyBorder="1" applyAlignment="1" applyProtection="1">
      <alignment horizontal="left" vertical="center" wrapText="1"/>
      <protection locked="0"/>
    </xf>
    <xf numFmtId="0" fontId="20" fillId="0" borderId="27"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center" vertical="center" wrapText="1"/>
      <protection locked="0" hidden="1"/>
    </xf>
    <xf numFmtId="0" fontId="32" fillId="6" borderId="5" xfId="0" applyFont="1" applyFill="1" applyBorder="1" applyAlignment="1">
      <alignment horizontal="left" vertical="center" wrapText="1"/>
    </xf>
    <xf numFmtId="0" fontId="32" fillId="6" borderId="27" xfId="0" applyFont="1" applyFill="1" applyBorder="1" applyAlignment="1">
      <alignment horizontal="left" vertical="center" wrapText="1"/>
    </xf>
    <xf numFmtId="0" fontId="32" fillId="6" borderId="11" xfId="0" applyFont="1" applyFill="1" applyBorder="1" applyAlignment="1">
      <alignment horizontal="left" vertical="center" wrapText="1"/>
    </xf>
    <xf numFmtId="0" fontId="28" fillId="6" borderId="25" xfId="0" applyFont="1" applyFill="1" applyBorder="1" applyAlignment="1" applyProtection="1">
      <alignment horizontal="left" vertical="center" wrapText="1"/>
      <protection locked="0"/>
    </xf>
    <xf numFmtId="0" fontId="20" fillId="0" borderId="5" xfId="0" applyFont="1" applyFill="1" applyBorder="1" applyAlignment="1" applyProtection="1">
      <alignment horizontal="justify" vertical="center" wrapText="1"/>
      <protection locked="0"/>
    </xf>
    <xf numFmtId="0" fontId="20" fillId="0" borderId="11" xfId="0" applyFont="1" applyFill="1" applyBorder="1" applyAlignment="1" applyProtection="1">
      <alignment horizontal="justify" vertical="center" wrapText="1"/>
      <protection locked="0"/>
    </xf>
    <xf numFmtId="0" fontId="32" fillId="0" borderId="5"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32" fillId="0" borderId="30" xfId="0" applyFont="1" applyFill="1" applyBorder="1" applyAlignment="1" applyProtection="1">
      <alignment horizontal="center" vertical="center" wrapText="1"/>
      <protection locked="0"/>
    </xf>
    <xf numFmtId="0" fontId="28" fillId="0" borderId="54" xfId="0" applyFont="1" applyFill="1" applyBorder="1" applyAlignment="1" applyProtection="1">
      <alignment horizontal="center" vertical="center" wrapText="1"/>
      <protection locked="0"/>
    </xf>
    <xf numFmtId="0" fontId="28" fillId="0" borderId="63" xfId="0" applyFont="1" applyFill="1" applyBorder="1" applyAlignment="1" applyProtection="1">
      <alignment horizontal="center" vertical="center" wrapText="1"/>
      <protection locked="0"/>
    </xf>
    <xf numFmtId="0" fontId="31" fillId="0" borderId="25" xfId="0" applyFont="1" applyFill="1" applyBorder="1" applyAlignment="1" applyProtection="1">
      <alignment horizontal="left" vertical="center" wrapText="1"/>
      <protection locked="0"/>
    </xf>
    <xf numFmtId="0" fontId="6" fillId="16" borderId="11" xfId="0" applyFont="1" applyFill="1" applyBorder="1" applyAlignment="1" applyProtection="1">
      <alignment horizontal="center" vertical="center" wrapText="1"/>
      <protection hidden="1"/>
    </xf>
    <xf numFmtId="0" fontId="6" fillId="16" borderId="25" xfId="0" applyFont="1" applyFill="1" applyBorder="1" applyAlignment="1" applyProtection="1">
      <alignment horizontal="center" vertical="center" wrapText="1"/>
      <protection hidden="1"/>
    </xf>
    <xf numFmtId="0" fontId="28" fillId="0" borderId="30" xfId="0" applyFont="1" applyFill="1" applyBorder="1" applyAlignment="1" applyProtection="1">
      <alignment horizontal="center" vertical="center" wrapText="1"/>
      <protection locked="0"/>
    </xf>
    <xf numFmtId="0" fontId="28" fillId="0" borderId="57" xfId="0" applyFont="1" applyFill="1" applyBorder="1" applyAlignment="1" applyProtection="1">
      <alignment horizontal="center" vertical="center" wrapText="1"/>
      <protection locked="0"/>
    </xf>
    <xf numFmtId="0" fontId="32" fillId="0" borderId="13" xfId="0" applyFont="1" applyFill="1" applyBorder="1" applyAlignment="1">
      <alignment horizontal="center" vertical="center" wrapText="1"/>
    </xf>
    <xf numFmtId="0" fontId="31" fillId="0" borderId="13" xfId="0" applyFont="1" applyFill="1" applyBorder="1" applyAlignment="1" applyProtection="1">
      <alignment horizontal="center" vertical="center" wrapText="1"/>
      <protection locked="0"/>
    </xf>
    <xf numFmtId="0" fontId="28" fillId="0" borderId="5"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hidden="1"/>
    </xf>
    <xf numFmtId="0" fontId="30" fillId="0" borderId="13" xfId="0" applyFont="1" applyFill="1" applyBorder="1" applyAlignment="1" applyProtection="1">
      <alignment horizontal="center" vertical="center" wrapText="1"/>
      <protection hidden="1"/>
    </xf>
    <xf numFmtId="0" fontId="23" fillId="0" borderId="13" xfId="0" applyFont="1" applyFill="1" applyBorder="1" applyAlignment="1">
      <alignment horizontal="center" vertical="center" wrapText="1"/>
    </xf>
    <xf numFmtId="0" fontId="17" fillId="4" borderId="24"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locked="0" hidden="1"/>
    </xf>
    <xf numFmtId="0" fontId="5" fillId="0" borderId="26" xfId="0" applyFont="1" applyFill="1" applyBorder="1" applyAlignment="1" applyProtection="1">
      <alignment horizontal="center" vertical="center" wrapText="1"/>
      <protection locked="0" hidden="1"/>
    </xf>
    <xf numFmtId="0" fontId="20" fillId="0" borderId="26" xfId="0" applyFont="1" applyFill="1" applyBorder="1" applyAlignment="1" applyProtection="1">
      <alignment horizontal="left" vertical="center" wrapText="1"/>
      <protection locked="0"/>
    </xf>
    <xf numFmtId="0" fontId="0" fillId="0" borderId="39" xfId="0" applyBorder="1" applyAlignment="1">
      <alignment horizontal="center"/>
    </xf>
    <xf numFmtId="0" fontId="0" fillId="0" borderId="40" xfId="0" applyBorder="1" applyAlignment="1">
      <alignment horizontal="center"/>
    </xf>
    <xf numFmtId="0" fontId="0" fillId="11" borderId="11" xfId="0" applyFill="1" applyBorder="1" applyAlignment="1">
      <alignment horizontal="center" vertical="center"/>
    </xf>
    <xf numFmtId="0" fontId="19" fillId="11" borderId="1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cellXfs>
  <cellStyles count="3">
    <cellStyle name="Normal" xfId="0" builtinId="0"/>
    <cellStyle name="Normal 11" xfId="2"/>
    <cellStyle name="Normal_Hoja1" xfId="1"/>
  </cellStyles>
  <dxfs count="188">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C9204"/>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ont>
        <color auto="1"/>
      </font>
      <fill>
        <patternFill>
          <bgColor theme="7"/>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1139983</xdr:colOff>
      <xdr:row>0</xdr:row>
      <xdr:rowOff>191469</xdr:rowOff>
    </xdr:from>
    <xdr:to>
      <xdr:col>3</xdr:col>
      <xdr:colOff>149677</xdr:colOff>
      <xdr:row>4</xdr:row>
      <xdr:rowOff>268729</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1233" y="191469"/>
          <a:ext cx="1853587" cy="13835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123825</xdr:colOff>
      <xdr:row>1</xdr:row>
      <xdr:rowOff>19050</xdr:rowOff>
    </xdr:from>
    <xdr:to>
      <xdr:col>2</xdr:col>
      <xdr:colOff>1553056</xdr:colOff>
      <xdr:row>5</xdr:row>
      <xdr:rowOff>161925</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8075" y="180975"/>
          <a:ext cx="1429231"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1130328</xdr:colOff>
      <xdr:row>0</xdr:row>
      <xdr:rowOff>102657</xdr:rowOff>
    </xdr:from>
    <xdr:to>
      <xdr:col>1</xdr:col>
      <xdr:colOff>356714</xdr:colOff>
      <xdr:row>4</xdr:row>
      <xdr:rowOff>179917</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0328" y="102657"/>
          <a:ext cx="1607636" cy="1372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gomez\Downloads\Matriz_de_riesgos_Version_2_2019_%20(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gomez\Desktop\Matriz_de_riesgos_Version_2_2019_Financ%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amil\Downloads\13.%20Matriz_Riesgos%20_%20G%20CONTRACTU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iesgos corrupción"/>
      <sheetName val=" Riesgos Gestión"/>
      <sheetName val=" Riesgos Seg Digital"/>
      <sheetName val="Hoja2"/>
    </sheetNames>
    <sheetDataSet>
      <sheetData sheetId="0"/>
      <sheetData sheetId="1"/>
      <sheetData sheetId="2"/>
      <sheetData sheetId="3">
        <row r="61">
          <cell r="A61" t="str">
            <v>Confiable</v>
          </cell>
        </row>
        <row r="62">
          <cell r="A62" t="str">
            <v xml:space="preserve">No confiable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iesgos corrupción"/>
      <sheetName val=" Riesgos Gestión"/>
      <sheetName val=" Riesgos Seg Digital"/>
      <sheetName val="Hoja2"/>
    </sheetNames>
    <sheetDataSet>
      <sheetData sheetId="0"/>
      <sheetData sheetId="1"/>
      <sheetData sheetId="2"/>
      <sheetData sheetId="3">
        <row r="63">
          <cell r="A63" t="str">
            <v xml:space="preserve">Se investigan y resuelven oportunamente </v>
          </cell>
        </row>
        <row r="64">
          <cell r="A64" t="str">
            <v xml:space="preserve">No se investigan y resuelven oportunamente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iesgos corrupción"/>
      <sheetName val=" Riesgos Gestión"/>
      <sheetName val=" Riesgos Seg Digital"/>
      <sheetName val="Hoja2"/>
    </sheetNames>
    <sheetDataSet>
      <sheetData sheetId="0" refreshError="1"/>
      <sheetData sheetId="1" refreshError="1"/>
      <sheetData sheetId="2" refreshError="1"/>
      <sheetData sheetId="3" refreshError="1">
        <row r="15">
          <cell r="G15" t="str">
            <v>1-1</v>
          </cell>
        </row>
        <row r="20">
          <cell r="G20" t="str">
            <v>2-1</v>
          </cell>
          <cell r="H20" t="str">
            <v>Bajo</v>
          </cell>
        </row>
        <row r="21">
          <cell r="G21" t="str">
            <v>2-2</v>
          </cell>
          <cell r="H21" t="str">
            <v>Bajo</v>
          </cell>
        </row>
        <row r="22">
          <cell r="G22" t="str">
            <v>2-3</v>
          </cell>
          <cell r="H22" t="str">
            <v>Moderado</v>
          </cell>
        </row>
        <row r="23">
          <cell r="G23" t="str">
            <v>2-4</v>
          </cell>
          <cell r="H23" t="str">
            <v>Alto</v>
          </cell>
        </row>
        <row r="24">
          <cell r="G24" t="str">
            <v>2-5</v>
          </cell>
          <cell r="H24" t="str">
            <v>Alto</v>
          </cell>
        </row>
        <row r="25">
          <cell r="G25" t="str">
            <v>3-1</v>
          </cell>
          <cell r="H25" t="str">
            <v>Moderado</v>
          </cell>
        </row>
        <row r="26">
          <cell r="G26" t="str">
            <v>3-2</v>
          </cell>
          <cell r="H26" t="str">
            <v>Moderado</v>
          </cell>
        </row>
        <row r="27">
          <cell r="G27" t="str">
            <v>3-3</v>
          </cell>
          <cell r="H27" t="str">
            <v>Alto</v>
          </cell>
        </row>
        <row r="28">
          <cell r="G28" t="str">
            <v>3-4</v>
          </cell>
          <cell r="H28" t="str">
            <v>Alto</v>
          </cell>
        </row>
        <row r="29">
          <cell r="G29" t="str">
            <v>3-5</v>
          </cell>
          <cell r="H29" t="str">
            <v>Extremadamente alto</v>
          </cell>
        </row>
        <row r="30">
          <cell r="G30" t="str">
            <v>4-1</v>
          </cell>
          <cell r="H30" t="str">
            <v>Alto</v>
          </cell>
        </row>
        <row r="31">
          <cell r="G31" t="str">
            <v>4-2</v>
          </cell>
          <cell r="H31" t="str">
            <v>Alto</v>
          </cell>
        </row>
        <row r="32">
          <cell r="G32" t="str">
            <v>4-3</v>
          </cell>
          <cell r="H32" t="str">
            <v>Extremadamente alto</v>
          </cell>
        </row>
        <row r="33">
          <cell r="G33" t="str">
            <v>4-4</v>
          </cell>
          <cell r="H33" t="str">
            <v>Extremadamente alto</v>
          </cell>
        </row>
        <row r="34">
          <cell r="G34" t="str">
            <v>4-5</v>
          </cell>
          <cell r="H34" t="str">
            <v>Extremadamente alto</v>
          </cell>
        </row>
        <row r="35">
          <cell r="G35" t="str">
            <v>5-1</v>
          </cell>
          <cell r="H35" t="str">
            <v>Alto</v>
          </cell>
        </row>
        <row r="36">
          <cell r="G36" t="str">
            <v>5-2</v>
          </cell>
          <cell r="H36" t="str">
            <v>Extremadamente alto</v>
          </cell>
        </row>
        <row r="37">
          <cell r="G37" t="str">
            <v>5-3</v>
          </cell>
          <cell r="H37" t="str">
            <v>Extremadamente alto</v>
          </cell>
        </row>
        <row r="38">
          <cell r="G38" t="str">
            <v>5-4</v>
          </cell>
          <cell r="H38" t="str">
            <v>Extremadamente alto</v>
          </cell>
        </row>
        <row r="39">
          <cell r="G39" t="str">
            <v>5-5</v>
          </cell>
          <cell r="H39" t="str">
            <v>Extremadamente alto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651"/>
  <sheetViews>
    <sheetView topLeftCell="BX10" zoomScale="90" zoomScaleNormal="90" workbookViewId="0">
      <selection activeCell="BX10" sqref="BX10:CA10"/>
    </sheetView>
  </sheetViews>
  <sheetFormatPr baseColWidth="10" defaultColWidth="11.42578125" defaultRowHeight="15"/>
  <cols>
    <col min="1" max="1" width="35.7109375" style="50" customWidth="1"/>
    <col min="2" max="2" width="17.140625" style="50" customWidth="1"/>
    <col min="3" max="3" width="25.5703125" style="50" customWidth="1"/>
    <col min="4" max="4" width="42.5703125" style="50" customWidth="1"/>
    <col min="5" max="5" width="25.5703125" style="50" customWidth="1"/>
    <col min="6" max="6" width="35.7109375" style="50" customWidth="1"/>
    <col min="7" max="7" width="31.28515625" style="50" customWidth="1"/>
    <col min="8" max="8" width="15" style="143" customWidth="1"/>
    <col min="9" max="9" width="18.85546875" style="143" customWidth="1"/>
    <col min="10" max="10" width="18.85546875" style="50" hidden="1" customWidth="1"/>
    <col min="11" max="11" width="18.7109375" style="50" hidden="1" customWidth="1"/>
    <col min="12" max="31" width="18.42578125" style="50" customWidth="1"/>
    <col min="32" max="32" width="50.85546875" style="50" customWidth="1"/>
    <col min="33" max="33" width="17" style="50" customWidth="1"/>
    <col min="34" max="34" width="14.5703125" style="50" customWidth="1"/>
    <col min="35" max="35" width="14.5703125" style="50" hidden="1" customWidth="1"/>
    <col min="36" max="36" width="14.5703125" style="50" customWidth="1"/>
    <col min="37" max="37" width="14.5703125" style="50" hidden="1" customWidth="1"/>
    <col min="38" max="38" width="13.7109375" style="50" customWidth="1"/>
    <col min="39" max="39" width="13.7109375" style="50" hidden="1" customWidth="1"/>
    <col min="40" max="40" width="18.42578125" style="50" customWidth="1"/>
    <col min="41" max="41" width="18.42578125" style="50" hidden="1" customWidth="1"/>
    <col min="42" max="42" width="15.28515625" style="50" customWidth="1"/>
    <col min="43" max="43" width="15.28515625" style="50" hidden="1" customWidth="1"/>
    <col min="44" max="44" width="15" style="50" customWidth="1"/>
    <col min="45" max="45" width="15" style="50" hidden="1" customWidth="1"/>
    <col min="46" max="46" width="15" style="50" customWidth="1"/>
    <col min="47" max="48" width="15" style="50" hidden="1" customWidth="1"/>
    <col min="49" max="49" width="15.42578125" style="50" hidden="1" customWidth="1"/>
    <col min="50" max="51" width="19.85546875" style="50" customWidth="1"/>
    <col min="52" max="53" width="16" style="50" hidden="1" customWidth="1"/>
    <col min="54" max="54" width="19.85546875" style="50" hidden="1" customWidth="1"/>
    <col min="55" max="55" width="15.140625" style="50" hidden="1" customWidth="1"/>
    <col min="56" max="56" width="11.42578125" style="50" hidden="1" customWidth="1"/>
    <col min="57" max="57" width="18.28515625" style="50" hidden="1" customWidth="1"/>
    <col min="58" max="59" width="18.85546875" style="50" hidden="1" customWidth="1"/>
    <col min="60" max="60" width="18" style="50" hidden="1" customWidth="1"/>
    <col min="61" max="61" width="19.42578125" style="50" customWidth="1"/>
    <col min="62" max="62" width="14.5703125" style="50" hidden="1" customWidth="1"/>
    <col min="63" max="63" width="25.7109375" style="50" customWidth="1"/>
    <col min="64" max="72" width="19.85546875" style="50" hidden="1" customWidth="1"/>
    <col min="73" max="73" width="15.140625" style="50" customWidth="1"/>
    <col min="74" max="74" width="11.42578125" style="50" customWidth="1"/>
    <col min="75" max="75" width="18.28515625" style="50" customWidth="1"/>
    <col min="76" max="76" width="59" style="50" customWidth="1"/>
    <col min="77" max="77" width="40.42578125" style="50" customWidth="1"/>
    <col min="78" max="78" width="42.5703125" style="50" customWidth="1"/>
    <col min="79" max="79" width="19" style="50" customWidth="1"/>
    <col min="80" max="81" width="27.85546875" style="50" customWidth="1"/>
    <col min="82" max="82" width="27.5703125" style="50" customWidth="1"/>
    <col min="83" max="83" width="17.28515625" style="50" customWidth="1"/>
    <col min="84" max="16384" width="11.42578125" style="50"/>
  </cols>
  <sheetData>
    <row r="1" spans="1:83" s="3" customFormat="1" ht="25.5" customHeight="1">
      <c r="A1" s="382"/>
      <c r="B1" s="383"/>
      <c r="C1" s="383"/>
      <c r="D1" s="383"/>
      <c r="E1" s="384"/>
      <c r="F1" s="364" t="s">
        <v>72</v>
      </c>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365"/>
      <c r="BL1" s="365"/>
      <c r="BM1" s="365"/>
      <c r="BN1" s="365"/>
      <c r="BO1" s="365"/>
      <c r="BP1" s="365"/>
      <c r="BQ1" s="365"/>
      <c r="BR1" s="365"/>
      <c r="BS1" s="365"/>
      <c r="BT1" s="365"/>
      <c r="BU1" s="365"/>
      <c r="BV1" s="365"/>
      <c r="BW1" s="365"/>
      <c r="BX1" s="365"/>
      <c r="BY1" s="365"/>
      <c r="BZ1" s="365"/>
      <c r="CA1" s="366"/>
      <c r="CB1" s="352" t="s">
        <v>64</v>
      </c>
      <c r="CC1" s="353"/>
      <c r="CD1" s="353"/>
      <c r="CE1" s="354"/>
    </row>
    <row r="2" spans="1:83" s="3" customFormat="1" ht="25.5" customHeight="1">
      <c r="A2" s="382"/>
      <c r="B2" s="383"/>
      <c r="C2" s="383"/>
      <c r="D2" s="383"/>
      <c r="E2" s="384"/>
      <c r="F2" s="367"/>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8"/>
      <c r="BK2" s="368"/>
      <c r="BL2" s="368"/>
      <c r="BM2" s="368"/>
      <c r="BN2" s="368"/>
      <c r="BO2" s="368"/>
      <c r="BP2" s="368"/>
      <c r="BQ2" s="368"/>
      <c r="BR2" s="368"/>
      <c r="BS2" s="368"/>
      <c r="BT2" s="368"/>
      <c r="BU2" s="368"/>
      <c r="BV2" s="368"/>
      <c r="BW2" s="368"/>
      <c r="BX2" s="368"/>
      <c r="BY2" s="368"/>
      <c r="BZ2" s="368"/>
      <c r="CA2" s="369"/>
      <c r="CB2" s="355"/>
      <c r="CC2" s="356"/>
      <c r="CD2" s="356"/>
      <c r="CE2" s="357"/>
    </row>
    <row r="3" spans="1:83" s="3" customFormat="1" ht="25.5" customHeight="1">
      <c r="A3" s="382"/>
      <c r="B3" s="383"/>
      <c r="C3" s="383"/>
      <c r="D3" s="383"/>
      <c r="E3" s="384"/>
      <c r="F3" s="370" t="s">
        <v>0</v>
      </c>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1"/>
      <c r="CA3" s="372"/>
      <c r="CB3" s="352" t="s">
        <v>98</v>
      </c>
      <c r="CC3" s="353"/>
      <c r="CD3" s="353"/>
      <c r="CE3" s="354"/>
    </row>
    <row r="4" spans="1:83" s="3" customFormat="1" ht="25.5" customHeight="1">
      <c r="A4" s="382"/>
      <c r="B4" s="383"/>
      <c r="C4" s="383"/>
      <c r="D4" s="383"/>
      <c r="E4" s="384"/>
      <c r="F4" s="373"/>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5"/>
      <c r="CB4" s="355"/>
      <c r="CC4" s="356"/>
      <c r="CD4" s="356"/>
      <c r="CE4" s="357"/>
    </row>
    <row r="5" spans="1:83" s="3" customFormat="1" ht="25.5" customHeight="1">
      <c r="A5" s="382"/>
      <c r="B5" s="383"/>
      <c r="C5" s="383"/>
      <c r="D5" s="383"/>
      <c r="E5" s="384"/>
      <c r="F5" s="376" t="s">
        <v>1</v>
      </c>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377"/>
      <c r="AW5" s="377"/>
      <c r="AX5" s="377"/>
      <c r="AY5" s="377"/>
      <c r="AZ5" s="377"/>
      <c r="BA5" s="377"/>
      <c r="BB5" s="377"/>
      <c r="BC5" s="377"/>
      <c r="BD5" s="377"/>
      <c r="BE5" s="377"/>
      <c r="BF5" s="377"/>
      <c r="BG5" s="377"/>
      <c r="BH5" s="377"/>
      <c r="BI5" s="377"/>
      <c r="BJ5" s="377"/>
      <c r="BK5" s="377"/>
      <c r="BL5" s="377"/>
      <c r="BM5" s="377"/>
      <c r="BN5" s="377"/>
      <c r="BO5" s="377"/>
      <c r="BP5" s="377"/>
      <c r="BQ5" s="377"/>
      <c r="BR5" s="377"/>
      <c r="BS5" s="377"/>
      <c r="BT5" s="377"/>
      <c r="BU5" s="377"/>
      <c r="BV5" s="377"/>
      <c r="BW5" s="377"/>
      <c r="BX5" s="377"/>
      <c r="BY5" s="377"/>
      <c r="BZ5" s="377"/>
      <c r="CA5" s="378"/>
      <c r="CB5" s="352" t="s">
        <v>448</v>
      </c>
      <c r="CC5" s="353"/>
      <c r="CD5" s="353"/>
      <c r="CE5" s="354"/>
    </row>
    <row r="6" spans="1:83" s="3" customFormat="1" ht="15" customHeight="1">
      <c r="A6" s="385"/>
      <c r="B6" s="386"/>
      <c r="C6" s="386"/>
      <c r="D6" s="386"/>
      <c r="E6" s="387"/>
      <c r="F6" s="379"/>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0"/>
      <c r="AY6" s="380"/>
      <c r="AZ6" s="380"/>
      <c r="BA6" s="380"/>
      <c r="BB6" s="380"/>
      <c r="BC6" s="380"/>
      <c r="BD6" s="380"/>
      <c r="BE6" s="380"/>
      <c r="BF6" s="380"/>
      <c r="BG6" s="380"/>
      <c r="BH6" s="380"/>
      <c r="BI6" s="380"/>
      <c r="BJ6" s="380"/>
      <c r="BK6" s="380"/>
      <c r="BL6" s="380"/>
      <c r="BM6" s="380"/>
      <c r="BN6" s="380"/>
      <c r="BO6" s="380"/>
      <c r="BP6" s="380"/>
      <c r="BQ6" s="380"/>
      <c r="BR6" s="380"/>
      <c r="BS6" s="380"/>
      <c r="BT6" s="380"/>
      <c r="BU6" s="380"/>
      <c r="BV6" s="380"/>
      <c r="BW6" s="380"/>
      <c r="BX6" s="380"/>
      <c r="BY6" s="380"/>
      <c r="BZ6" s="380"/>
      <c r="CA6" s="381"/>
      <c r="CB6" s="355"/>
      <c r="CC6" s="356"/>
      <c r="CD6" s="356"/>
      <c r="CE6" s="357"/>
    </row>
    <row r="7" spans="1:83" s="3" customFormat="1">
      <c r="A7" s="22"/>
      <c r="B7" s="78"/>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row>
    <row r="8" spans="1:83" s="3" customFormat="1" ht="24" thickBot="1">
      <c r="A8" s="361" t="s">
        <v>2</v>
      </c>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2"/>
      <c r="AY8" s="362"/>
      <c r="AZ8" s="362"/>
      <c r="BA8" s="362"/>
      <c r="BB8" s="362"/>
      <c r="BC8" s="362"/>
      <c r="BD8" s="362"/>
      <c r="BE8" s="362"/>
      <c r="BF8" s="362"/>
      <c r="BG8" s="362"/>
      <c r="BH8" s="362"/>
      <c r="BI8" s="362"/>
      <c r="BJ8" s="362"/>
      <c r="BK8" s="362"/>
      <c r="BL8" s="362"/>
      <c r="BM8" s="362"/>
      <c r="BN8" s="362"/>
      <c r="BO8" s="362"/>
      <c r="BP8" s="362"/>
      <c r="BQ8" s="362"/>
      <c r="BR8" s="362"/>
      <c r="BS8" s="362"/>
      <c r="BT8" s="362"/>
      <c r="BU8" s="362"/>
      <c r="BV8" s="362"/>
      <c r="BW8" s="362"/>
      <c r="BX8" s="362"/>
      <c r="BY8" s="362"/>
      <c r="BZ8" s="362"/>
      <c r="CA8" s="362"/>
      <c r="CB8" s="362"/>
      <c r="CC8" s="362"/>
      <c r="CD8" s="362"/>
      <c r="CE8" s="362"/>
    </row>
    <row r="9" spans="1:83" s="14" customFormat="1" ht="15.75" thickBot="1">
      <c r="A9" s="341" t="s">
        <v>60</v>
      </c>
      <c r="B9" s="342"/>
      <c r="C9" s="342"/>
      <c r="D9" s="342"/>
      <c r="E9" s="342"/>
      <c r="F9" s="342"/>
      <c r="G9" s="342"/>
      <c r="H9" s="345" t="s">
        <v>7</v>
      </c>
      <c r="I9" s="346"/>
      <c r="J9" s="346"/>
      <c r="K9" s="346"/>
      <c r="L9" s="347"/>
      <c r="M9" s="77"/>
      <c r="N9" s="77"/>
      <c r="O9" s="77"/>
      <c r="P9" s="77"/>
      <c r="Q9" s="77"/>
      <c r="R9" s="77"/>
      <c r="S9" s="77"/>
      <c r="T9" s="77"/>
      <c r="U9" s="77"/>
      <c r="V9" s="77"/>
      <c r="W9" s="77"/>
      <c r="X9" s="77"/>
      <c r="Y9" s="77"/>
      <c r="Z9" s="77"/>
      <c r="AA9" s="77"/>
      <c r="AB9" s="77"/>
      <c r="AC9" s="77"/>
      <c r="AD9" s="77"/>
      <c r="AE9" s="77"/>
      <c r="AF9" s="345" t="s">
        <v>131</v>
      </c>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7"/>
      <c r="BF9" s="343" t="s">
        <v>61</v>
      </c>
      <c r="BG9" s="344"/>
      <c r="BH9" s="344"/>
      <c r="BI9" s="344"/>
      <c r="BJ9" s="344"/>
      <c r="BK9" s="344"/>
      <c r="BL9" s="344"/>
      <c r="BM9" s="344"/>
      <c r="BN9" s="344"/>
      <c r="BO9" s="344"/>
      <c r="BP9" s="344"/>
      <c r="BQ9" s="344"/>
      <c r="BR9" s="344"/>
      <c r="BS9" s="344"/>
      <c r="BT9" s="344"/>
      <c r="BU9" s="344"/>
      <c r="BV9" s="344"/>
      <c r="BW9" s="363"/>
      <c r="BX9" s="342"/>
      <c r="BY9" s="342"/>
      <c r="BZ9" s="342"/>
      <c r="CA9" s="342"/>
      <c r="CB9" s="342"/>
      <c r="CC9" s="342"/>
      <c r="CD9" s="342"/>
      <c r="CE9" s="342"/>
    </row>
    <row r="10" spans="1:83" s="14" customFormat="1" ht="98.25" customHeight="1" thickBot="1">
      <c r="A10" s="343"/>
      <c r="B10" s="344"/>
      <c r="C10" s="344"/>
      <c r="D10" s="344"/>
      <c r="E10" s="344"/>
      <c r="F10" s="344"/>
      <c r="G10" s="344"/>
      <c r="H10" s="345" t="s">
        <v>10</v>
      </c>
      <c r="I10" s="346"/>
      <c r="J10" s="346"/>
      <c r="K10" s="346"/>
      <c r="L10" s="347"/>
      <c r="M10" s="341" t="s">
        <v>20</v>
      </c>
      <c r="N10" s="342"/>
      <c r="O10" s="342"/>
      <c r="P10" s="342"/>
      <c r="Q10" s="342"/>
      <c r="R10" s="342"/>
      <c r="S10" s="342"/>
      <c r="T10" s="342"/>
      <c r="U10" s="342"/>
      <c r="V10" s="342"/>
      <c r="W10" s="342"/>
      <c r="X10" s="342"/>
      <c r="Y10" s="342"/>
      <c r="Z10" s="342"/>
      <c r="AA10" s="342"/>
      <c r="AB10" s="342"/>
      <c r="AC10" s="342"/>
      <c r="AD10" s="342"/>
      <c r="AE10" s="350"/>
      <c r="AF10" s="348" t="s">
        <v>77</v>
      </c>
      <c r="AG10" s="348" t="s">
        <v>166</v>
      </c>
      <c r="AH10" s="332" t="s">
        <v>132</v>
      </c>
      <c r="AI10" s="333"/>
      <c r="AJ10" s="333"/>
      <c r="AK10" s="333"/>
      <c r="AL10" s="333"/>
      <c r="AM10" s="333"/>
      <c r="AN10" s="333"/>
      <c r="AO10" s="333"/>
      <c r="AP10" s="333"/>
      <c r="AQ10" s="333"/>
      <c r="AR10" s="333"/>
      <c r="AS10" s="333"/>
      <c r="AT10" s="333"/>
      <c r="AU10" s="333"/>
      <c r="AV10" s="333"/>
      <c r="AW10" s="334"/>
      <c r="AX10" s="339" t="s">
        <v>133</v>
      </c>
      <c r="AY10" s="340"/>
      <c r="AZ10" s="339" t="s">
        <v>201</v>
      </c>
      <c r="BA10" s="351"/>
      <c r="BB10" s="351"/>
      <c r="BC10" s="351"/>
      <c r="BD10" s="351"/>
      <c r="BE10" s="351"/>
      <c r="BF10" s="351"/>
      <c r="BG10" s="351"/>
      <c r="BH10" s="340"/>
      <c r="BI10" s="339" t="s">
        <v>162</v>
      </c>
      <c r="BJ10" s="351"/>
      <c r="BK10" s="340"/>
      <c r="BL10" s="339" t="s">
        <v>228</v>
      </c>
      <c r="BM10" s="351"/>
      <c r="BN10" s="351"/>
      <c r="BO10" s="351"/>
      <c r="BP10" s="351"/>
      <c r="BQ10" s="351"/>
      <c r="BR10" s="351"/>
      <c r="BS10" s="351"/>
      <c r="BT10" s="351"/>
      <c r="BU10" s="358" t="s">
        <v>11</v>
      </c>
      <c r="BV10" s="359"/>
      <c r="BW10" s="360"/>
      <c r="BX10" s="339" t="s">
        <v>67</v>
      </c>
      <c r="BY10" s="351"/>
      <c r="BZ10" s="351"/>
      <c r="CA10" s="340"/>
      <c r="CB10" s="339" t="s">
        <v>69</v>
      </c>
      <c r="CC10" s="351"/>
      <c r="CD10" s="351"/>
      <c r="CE10" s="351"/>
    </row>
    <row r="11" spans="1:83" s="20" customFormat="1" ht="53.25" customHeight="1" thickBot="1">
      <c r="A11" s="107" t="s">
        <v>16</v>
      </c>
      <c r="B11" s="97" t="s">
        <v>63</v>
      </c>
      <c r="C11" s="15" t="s">
        <v>100</v>
      </c>
      <c r="D11" s="15" t="s">
        <v>160</v>
      </c>
      <c r="E11" s="15" t="s">
        <v>18</v>
      </c>
      <c r="F11" s="15" t="s">
        <v>107</v>
      </c>
      <c r="G11" s="108" t="s">
        <v>17</v>
      </c>
      <c r="H11" s="67" t="s">
        <v>19</v>
      </c>
      <c r="I11" s="52" t="s">
        <v>20</v>
      </c>
      <c r="J11" s="98" t="s">
        <v>230</v>
      </c>
      <c r="K11" s="16" t="s">
        <v>21</v>
      </c>
      <c r="L11" s="16" t="s">
        <v>22</v>
      </c>
      <c r="M11" s="169" t="s">
        <v>173</v>
      </c>
      <c r="N11" s="169" t="s">
        <v>174</v>
      </c>
      <c r="O11" s="169" t="s">
        <v>175</v>
      </c>
      <c r="P11" s="169" t="s">
        <v>192</v>
      </c>
      <c r="Q11" s="169" t="s">
        <v>193</v>
      </c>
      <c r="R11" s="169" t="s">
        <v>176</v>
      </c>
      <c r="S11" s="169" t="s">
        <v>177</v>
      </c>
      <c r="T11" s="169" t="s">
        <v>178</v>
      </c>
      <c r="U11" s="169" t="s">
        <v>179</v>
      </c>
      <c r="V11" s="169" t="s">
        <v>180</v>
      </c>
      <c r="W11" s="169" t="s">
        <v>181</v>
      </c>
      <c r="X11" s="169" t="s">
        <v>182</v>
      </c>
      <c r="Y11" s="169" t="s">
        <v>183</v>
      </c>
      <c r="Z11" s="169" t="s">
        <v>184</v>
      </c>
      <c r="AA11" s="169" t="s">
        <v>185</v>
      </c>
      <c r="AB11" s="169" t="s">
        <v>186</v>
      </c>
      <c r="AC11" s="169" t="s">
        <v>187</v>
      </c>
      <c r="AD11" s="169" t="s">
        <v>188</v>
      </c>
      <c r="AE11" s="169" t="s">
        <v>194</v>
      </c>
      <c r="AF11" s="349"/>
      <c r="AG11" s="349"/>
      <c r="AH11" s="52" t="s">
        <v>112</v>
      </c>
      <c r="AI11" s="52" t="s">
        <v>84</v>
      </c>
      <c r="AJ11" s="52" t="s">
        <v>110</v>
      </c>
      <c r="AK11" s="52" t="s">
        <v>84</v>
      </c>
      <c r="AL11" s="52" t="s">
        <v>111</v>
      </c>
      <c r="AM11" s="52" t="s">
        <v>84</v>
      </c>
      <c r="AN11" s="52" t="s">
        <v>124</v>
      </c>
      <c r="AO11" s="52" t="s">
        <v>84</v>
      </c>
      <c r="AP11" s="52" t="s">
        <v>128</v>
      </c>
      <c r="AQ11" s="52" t="s">
        <v>84</v>
      </c>
      <c r="AR11" s="52" t="s">
        <v>129</v>
      </c>
      <c r="AS11" s="52" t="s">
        <v>84</v>
      </c>
      <c r="AT11" s="52" t="s">
        <v>130</v>
      </c>
      <c r="AU11" s="52" t="s">
        <v>84</v>
      </c>
      <c r="AV11" s="52" t="s">
        <v>84</v>
      </c>
      <c r="AW11" s="52" t="s">
        <v>134</v>
      </c>
      <c r="AX11" s="52" t="s">
        <v>145</v>
      </c>
      <c r="AY11" s="52" t="s">
        <v>146</v>
      </c>
      <c r="AZ11" s="52" t="s">
        <v>195</v>
      </c>
      <c r="BA11" s="52" t="s">
        <v>196</v>
      </c>
      <c r="BB11" s="52" t="s">
        <v>197</v>
      </c>
      <c r="BC11" s="52" t="s">
        <v>198</v>
      </c>
      <c r="BD11" s="52" t="s">
        <v>199</v>
      </c>
      <c r="BE11" s="52" t="s">
        <v>200</v>
      </c>
      <c r="BF11" s="52" t="s">
        <v>156</v>
      </c>
      <c r="BG11" s="52" t="s">
        <v>157</v>
      </c>
      <c r="BH11" s="52" t="s">
        <v>158</v>
      </c>
      <c r="BI11" s="52" t="s">
        <v>143</v>
      </c>
      <c r="BJ11" s="330" t="s">
        <v>144</v>
      </c>
      <c r="BK11" s="331"/>
      <c r="BL11" s="52" t="s">
        <v>210</v>
      </c>
      <c r="BM11" s="52" t="s">
        <v>212</v>
      </c>
      <c r="BN11" s="52" t="s">
        <v>214</v>
      </c>
      <c r="BO11" s="52" t="s">
        <v>216</v>
      </c>
      <c r="BP11" s="52" t="s">
        <v>218</v>
      </c>
      <c r="BQ11" s="52" t="s">
        <v>220</v>
      </c>
      <c r="BR11" s="52" t="s">
        <v>222</v>
      </c>
      <c r="BS11" s="52" t="s">
        <v>224</v>
      </c>
      <c r="BT11" s="52" t="s">
        <v>226</v>
      </c>
      <c r="BU11" s="52" t="s">
        <v>19</v>
      </c>
      <c r="BV11" s="52" t="s">
        <v>20</v>
      </c>
      <c r="BW11" s="52" t="s">
        <v>62</v>
      </c>
      <c r="BX11" s="52" t="s">
        <v>336</v>
      </c>
      <c r="BY11" s="52" t="s">
        <v>338</v>
      </c>
      <c r="BZ11" s="52" t="s">
        <v>337</v>
      </c>
      <c r="CA11" s="52" t="s">
        <v>71</v>
      </c>
      <c r="CB11" s="52" t="s">
        <v>336</v>
      </c>
      <c r="CC11" s="52" t="s">
        <v>338</v>
      </c>
      <c r="CD11" s="52" t="s">
        <v>337</v>
      </c>
      <c r="CE11" s="52" t="s">
        <v>71</v>
      </c>
    </row>
    <row r="12" spans="1:83" s="12" customFormat="1" ht="138" customHeight="1" thickBot="1">
      <c r="A12" s="388" t="s">
        <v>232</v>
      </c>
      <c r="B12" s="306" t="s">
        <v>233</v>
      </c>
      <c r="C12" s="389" t="s">
        <v>234</v>
      </c>
      <c r="D12" s="389" t="s">
        <v>235</v>
      </c>
      <c r="E12" s="390" t="s">
        <v>44</v>
      </c>
      <c r="F12" s="170" t="s">
        <v>429</v>
      </c>
      <c r="G12" s="336" t="s">
        <v>236</v>
      </c>
      <c r="H12" s="338">
        <v>3</v>
      </c>
      <c r="I12" s="338" t="str">
        <f t="shared" ref="I12:I19" si="0">IF(AB12="SI","5",IF(AND(J12&gt;=1,J12&lt;=5),"3",IF(AND(J12&gt;=6,J12&lt;=11),"4",IF(J12&gt;=12,"5","NO ES UN RIESGO"))))</f>
        <v>5</v>
      </c>
      <c r="J12" s="338">
        <f>COUNTIF(M12:AE13,"SI")</f>
        <v>9</v>
      </c>
      <c r="K12" s="338" t="str">
        <f>CONCATENATE(H12,"-",I12)</f>
        <v>3-5</v>
      </c>
      <c r="L12" s="338" t="str">
        <f>VLOOKUP(K12,Hoja2!G14:H39,2,0)</f>
        <v>Extremadamente alto</v>
      </c>
      <c r="M12" s="335" t="s">
        <v>190</v>
      </c>
      <c r="N12" s="335" t="s">
        <v>191</v>
      </c>
      <c r="O12" s="335" t="s">
        <v>191</v>
      </c>
      <c r="P12" s="335" t="s">
        <v>191</v>
      </c>
      <c r="Q12" s="335" t="s">
        <v>190</v>
      </c>
      <c r="R12" s="335" t="s">
        <v>190</v>
      </c>
      <c r="S12" s="335" t="s">
        <v>191</v>
      </c>
      <c r="T12" s="335" t="s">
        <v>191</v>
      </c>
      <c r="U12" s="335" t="s">
        <v>191</v>
      </c>
      <c r="V12" s="335" t="s">
        <v>190</v>
      </c>
      <c r="W12" s="335" t="s">
        <v>190</v>
      </c>
      <c r="X12" s="335" t="s">
        <v>190</v>
      </c>
      <c r="Y12" s="335" t="s">
        <v>191</v>
      </c>
      <c r="Z12" s="335" t="s">
        <v>190</v>
      </c>
      <c r="AA12" s="335" t="s">
        <v>190</v>
      </c>
      <c r="AB12" s="335" t="s">
        <v>190</v>
      </c>
      <c r="AC12" s="335" t="s">
        <v>191</v>
      </c>
      <c r="AD12" s="335" t="s">
        <v>191</v>
      </c>
      <c r="AE12" s="335" t="s">
        <v>191</v>
      </c>
      <c r="AF12" s="171" t="s">
        <v>237</v>
      </c>
      <c r="AG12" s="171" t="s">
        <v>169</v>
      </c>
      <c r="AH12" s="159" t="s">
        <v>108</v>
      </c>
      <c r="AI12" s="160">
        <f t="shared" ref="AI12:AI19" si="1">IF(AH12="","",(VLOOKUP(AH12,valores,2,0)))</f>
        <v>15</v>
      </c>
      <c r="AJ12" s="159" t="s">
        <v>113</v>
      </c>
      <c r="AK12" s="160">
        <f t="shared" ref="AK12:AK19" si="2">VLOOKUP(AJ12,valores,2,0)</f>
        <v>15</v>
      </c>
      <c r="AL12" s="159" t="s">
        <v>115</v>
      </c>
      <c r="AM12" s="160">
        <f t="shared" ref="AM12:AM19" si="3">VLOOKUP(AL12,valores,2,0)</f>
        <v>15</v>
      </c>
      <c r="AN12" s="161" t="s">
        <v>125</v>
      </c>
      <c r="AO12" s="160">
        <f t="shared" ref="AO12:AO19" si="4">VLOOKUP(AN12,valores,2,0)</f>
        <v>15</v>
      </c>
      <c r="AP12" s="161" t="s">
        <v>117</v>
      </c>
      <c r="AQ12" s="160">
        <f t="shared" ref="AQ12:AQ19" si="5">VLOOKUP(AP12,valores,2,0)</f>
        <v>15</v>
      </c>
      <c r="AR12" s="161" t="s">
        <v>119</v>
      </c>
      <c r="AS12" s="160">
        <f t="shared" ref="AS12:AS19" si="6">VLOOKUP(AR12,valores,2,0)</f>
        <v>15</v>
      </c>
      <c r="AT12" s="161" t="s">
        <v>121</v>
      </c>
      <c r="AU12" s="160">
        <f t="shared" ref="AU12:AU19" si="7">VLOOKUP(AT12,valores,2,0)</f>
        <v>10</v>
      </c>
      <c r="AV12" s="160">
        <f>SUM(AU12,AS12,AQ12,AO12,AM12,AK12,AI12)</f>
        <v>100</v>
      </c>
      <c r="AW12" s="162" t="str">
        <f>IF(AV12&lt;=85,"débil",IF(AV12&gt;=96,"fuerte","Moderado"))</f>
        <v>fuerte</v>
      </c>
      <c r="AX12" s="162" t="s">
        <v>163</v>
      </c>
      <c r="AY12" s="163" t="str">
        <f>IF(AX12="El control se ejecuta de manera consistente por parte del responsable","fuerte",IF(AX12="El control se ejecuta algunas veces por parte del responsable","moderado",IF(AX12="El control No se ejecuta por parte del responsable","débil")))</f>
        <v>fuerte</v>
      </c>
      <c r="AZ12" s="163" t="str">
        <f>IF(AND($AW12="fuerte",$AY12="fuerte"),"fuerte","")</f>
        <v>fuerte</v>
      </c>
      <c r="BA12" s="163" t="str">
        <f>IF(AND($AW12="fuerte",$AY12="moderado"),"moderado","")</f>
        <v/>
      </c>
      <c r="BB12" s="163" t="str">
        <f>IF(AND($AW12="fuerte",$AY12="débil"),"débil","")</f>
        <v/>
      </c>
      <c r="BC12" s="163" t="str">
        <f>IF(AND($AW12="moderado",$AY12="fuerte"),"moderado","")</f>
        <v/>
      </c>
      <c r="BD12" s="163" t="str">
        <f>IF(AND($AW12="moderado",$AY12="moderado"),"moderado","")</f>
        <v/>
      </c>
      <c r="BE12" s="163" t="str">
        <f>IF(AND($AW12="moderado",$AY12="débil"),"débil","")</f>
        <v/>
      </c>
      <c r="BF12" s="163" t="str">
        <f>IF(AND($AW12="débil",$AY12="fuerte"),"débil","")</f>
        <v/>
      </c>
      <c r="BG12" s="163" t="str">
        <f>IF(AND($AW12="débil",$AY12="moderado"),"débil","")</f>
        <v/>
      </c>
      <c r="BH12" s="163" t="str">
        <f>IF(AND($AW12="débil",$AY12="débil"),"débil","")</f>
        <v/>
      </c>
      <c r="BI12" s="162" t="str">
        <f>AZ12&amp;BD12&amp;BE12&amp;BG12&amp;BH12&amp;BA12&amp;BB12&amp;BC12&amp;BF12</f>
        <v>fuerte</v>
      </c>
      <c r="BJ12" s="163">
        <f>AVERAGE($AV$12:$AV$13)</f>
        <v>95</v>
      </c>
      <c r="BK12" s="177" t="str">
        <f t="shared" ref="BK12:BK19" si="8">IF(BJ12&gt;=96,"fuerte",IF(BJ12&gt;=85,"moderado","débil"))</f>
        <v>moderado</v>
      </c>
      <c r="BL12" s="164" t="str">
        <f>IF(AND($AG12="Directamente",$BK12="fuerte"),2,"")</f>
        <v/>
      </c>
      <c r="BM12" s="164">
        <f>IF(AND($AG12="Directamente",$BK12="moderado"),1,"")</f>
        <v>1</v>
      </c>
      <c r="BN12" s="164" t="str">
        <f>IF(AND($AG12="No disminuye",$BK12="moderado"),0,"")</f>
        <v/>
      </c>
      <c r="BO12" s="164" t="str">
        <f>IF(AND($AG12="No disminuye",$BK12="fuerte"),0,"")</f>
        <v/>
      </c>
      <c r="BP12" s="164"/>
      <c r="BQ12" s="164"/>
      <c r="BR12" s="164"/>
      <c r="BS12" s="164"/>
      <c r="BT12" s="164" t="str">
        <f>CONCATENATE(BL12&amp;BM12&amp;BN12&amp;BO12&amp;BP12&amp;BQ12&amp;BR12&amp;BS12)</f>
        <v>1</v>
      </c>
      <c r="BU12" s="306">
        <f>IF(BT12="",H12,(H12-BT12))</f>
        <v>2</v>
      </c>
      <c r="BV12" s="306" t="str">
        <f>I12</f>
        <v>5</v>
      </c>
      <c r="BW12" s="308" t="str">
        <f>VLOOKUP(CONCATENATE(BU12,"-",BV12),(Hoja2!G15:I39),3,FALSE)</f>
        <v>ALTO: Reducir, evitar, compartir o transferir</v>
      </c>
      <c r="BX12" s="173" t="s">
        <v>533</v>
      </c>
      <c r="BY12" s="173" t="s">
        <v>457</v>
      </c>
      <c r="BZ12" s="293" t="s">
        <v>615</v>
      </c>
      <c r="CA12" s="298" t="s">
        <v>191</v>
      </c>
      <c r="CB12" s="173"/>
      <c r="CC12" s="173"/>
      <c r="CD12" s="173"/>
      <c r="CE12" s="174"/>
    </row>
    <row r="13" spans="1:83" s="12" customFormat="1" ht="183.75" customHeight="1" thickBot="1">
      <c r="A13" s="323"/>
      <c r="B13" s="307"/>
      <c r="C13" s="317"/>
      <c r="D13" s="317"/>
      <c r="E13" s="329"/>
      <c r="F13" s="188" t="s">
        <v>430</v>
      </c>
      <c r="G13" s="337"/>
      <c r="H13" s="320"/>
      <c r="I13" s="320" t="str">
        <f t="shared" si="0"/>
        <v>NO ES UN RIESGO</v>
      </c>
      <c r="J13" s="320">
        <f>COUNTIF(M13:AE13,"SI")</f>
        <v>0</v>
      </c>
      <c r="K13" s="320"/>
      <c r="L13" s="320"/>
      <c r="M13" s="305"/>
      <c r="N13" s="305"/>
      <c r="O13" s="305"/>
      <c r="P13" s="305"/>
      <c r="Q13" s="305"/>
      <c r="R13" s="305"/>
      <c r="S13" s="305"/>
      <c r="T13" s="305"/>
      <c r="U13" s="305"/>
      <c r="V13" s="305"/>
      <c r="W13" s="305"/>
      <c r="X13" s="305"/>
      <c r="Y13" s="305"/>
      <c r="Z13" s="305"/>
      <c r="AA13" s="305"/>
      <c r="AB13" s="305"/>
      <c r="AC13" s="305"/>
      <c r="AD13" s="305"/>
      <c r="AE13" s="305"/>
      <c r="AF13" s="189" t="s">
        <v>453</v>
      </c>
      <c r="AG13" s="189" t="s">
        <v>169</v>
      </c>
      <c r="AH13" s="179" t="s">
        <v>108</v>
      </c>
      <c r="AI13" s="180">
        <f t="shared" si="1"/>
        <v>15</v>
      </c>
      <c r="AJ13" s="179" t="s">
        <v>113</v>
      </c>
      <c r="AK13" s="180">
        <f t="shared" si="2"/>
        <v>15</v>
      </c>
      <c r="AL13" s="179" t="s">
        <v>115</v>
      </c>
      <c r="AM13" s="180">
        <f t="shared" si="3"/>
        <v>15</v>
      </c>
      <c r="AN13" s="190" t="s">
        <v>125</v>
      </c>
      <c r="AO13" s="180">
        <f t="shared" si="4"/>
        <v>15</v>
      </c>
      <c r="AP13" s="190" t="s">
        <v>117</v>
      </c>
      <c r="AQ13" s="180">
        <f t="shared" si="5"/>
        <v>15</v>
      </c>
      <c r="AR13" s="190" t="s">
        <v>119</v>
      </c>
      <c r="AS13" s="180">
        <f t="shared" si="6"/>
        <v>15</v>
      </c>
      <c r="AT13" s="190" t="s">
        <v>123</v>
      </c>
      <c r="AU13" s="180">
        <f t="shared" si="7"/>
        <v>0</v>
      </c>
      <c r="AV13" s="180">
        <f t="shared" ref="AV13:AV19" si="9">SUM(AU13,AS13,AQ13,AO13,AM13,AK13,AI13)</f>
        <v>90</v>
      </c>
      <c r="AW13" s="181" t="str">
        <f t="shared" ref="AW13:AW19" si="10">IF(AV13&lt;=85,"débil",IF(AV13&gt;=96,"fuerte","Moderado"))</f>
        <v>Moderado</v>
      </c>
      <c r="AX13" s="181" t="s">
        <v>165</v>
      </c>
      <c r="AY13" s="182" t="str">
        <f t="shared" ref="AY13:AY19" si="11">IF(AX13="El control se ejecuta de manera consistente por parte del responsable","fuerte",IF(AX13="El control se ejecuta algunas veces por parte del responsable","moderado",IF(AX13="El control No se ejecuta por parte del responsable","débil")))</f>
        <v>débil</v>
      </c>
      <c r="AZ13" s="182" t="str">
        <f t="shared" ref="AZ13:AZ19" si="12">IF(AND($AW13="fuerte",$AY13="fuerte"),"fuerte","")</f>
        <v/>
      </c>
      <c r="BA13" s="182" t="str">
        <f t="shared" ref="BA13:BA19" si="13">IF(AND($AW13="fuerte",$AY13="moderado"),"moderado","")</f>
        <v/>
      </c>
      <c r="BB13" s="182" t="str">
        <f t="shared" ref="BB13:BB19" si="14">IF(AND($AW13="fuerte",$AY13="débil"),"débil","")</f>
        <v/>
      </c>
      <c r="BC13" s="182" t="str">
        <f t="shared" ref="BC13:BC19" si="15">IF(AND($AW13="moderado",$AY13="fuerte"),"moderado","")</f>
        <v/>
      </c>
      <c r="BD13" s="182" t="str">
        <f t="shared" ref="BD13:BD19" si="16">IF(AND($AW13="moderado",$AY13="moderado"),"moderado","")</f>
        <v/>
      </c>
      <c r="BE13" s="182" t="str">
        <f t="shared" ref="BE13:BE19" si="17">IF(AND($AW13="moderado",$AY13="débil"),"débil","")</f>
        <v>débil</v>
      </c>
      <c r="BF13" s="182" t="str">
        <f t="shared" ref="BF13:BF19" si="18">IF(AND($AW13="débil",$AY13="fuerte"),"débil","")</f>
        <v/>
      </c>
      <c r="BG13" s="182" t="str">
        <f t="shared" ref="BG13:BG19" si="19">IF(AND($AW13="débil",$AY13="moderado"),"débil","")</f>
        <v/>
      </c>
      <c r="BH13" s="182" t="str">
        <f t="shared" ref="BH13:BH19" si="20">IF(AND($AW13="débil",$AY13="débil"),"débil","")</f>
        <v/>
      </c>
      <c r="BI13" s="181" t="str">
        <f t="shared" ref="BI13:BI19" si="21">AZ13&amp;BD13&amp;BE13&amp;BG13&amp;BH13&amp;BA13&amp;BB13&amp;BC13&amp;BF13</f>
        <v>débil</v>
      </c>
      <c r="BJ13" s="182">
        <f>AVERAGE($AV$12:$AV$13)</f>
        <v>95</v>
      </c>
      <c r="BK13" s="183" t="str">
        <f t="shared" si="8"/>
        <v>moderado</v>
      </c>
      <c r="BL13" s="176" t="str">
        <f t="shared" ref="BL13:BL19" si="22">IF(AND($AG13="Directamente",$BK13="fuerte"),2,"")</f>
        <v/>
      </c>
      <c r="BM13" s="176">
        <f t="shared" ref="BM13:BM19" si="23">IF(AND($AG13="Directamente",$BK13="moderado"),1,"")</f>
        <v>1</v>
      </c>
      <c r="BN13" s="176" t="str">
        <f t="shared" ref="BN13:BN19" si="24">IF(AND($AG13="No disminuye",$BK13="moderado"),0,"")</f>
        <v/>
      </c>
      <c r="BO13" s="176" t="str">
        <f t="shared" ref="BO13:BO19" si="25">IF(AND($AG13="No disminuye",$BK13="fuerte"),0,"")</f>
        <v/>
      </c>
      <c r="BP13" s="176"/>
      <c r="BQ13" s="176"/>
      <c r="BR13" s="176"/>
      <c r="BS13" s="176"/>
      <c r="BT13" s="176" t="str">
        <f>CONCATENATE(BL13&amp;BM13&amp;BN13&amp;BO13&amp;BP13&amp;BQ13&amp;BR13&amp;BS13)</f>
        <v>1</v>
      </c>
      <c r="BU13" s="307"/>
      <c r="BV13" s="307"/>
      <c r="BW13" s="309"/>
      <c r="BX13" s="191" t="s">
        <v>534</v>
      </c>
      <c r="BY13" s="199" t="s">
        <v>457</v>
      </c>
      <c r="BZ13" s="293" t="s">
        <v>615</v>
      </c>
      <c r="CA13" s="299"/>
      <c r="CB13" s="191"/>
      <c r="CC13" s="191"/>
      <c r="CD13" s="191"/>
      <c r="CE13" s="192"/>
    </row>
    <row r="14" spans="1:83" ht="330">
      <c r="A14" s="321" t="s">
        <v>317</v>
      </c>
      <c r="B14" s="313" t="s">
        <v>318</v>
      </c>
      <c r="C14" s="315" t="s">
        <v>299</v>
      </c>
      <c r="D14" s="324" t="s">
        <v>431</v>
      </c>
      <c r="E14" s="327" t="s">
        <v>44</v>
      </c>
      <c r="F14" s="115" t="s">
        <v>300</v>
      </c>
      <c r="G14" s="315" t="s">
        <v>301</v>
      </c>
      <c r="H14" s="318">
        <v>4</v>
      </c>
      <c r="I14" s="318" t="str">
        <f t="shared" si="0"/>
        <v>3</v>
      </c>
      <c r="J14" s="318">
        <f t="shared" ref="J14:J19" si="26">COUNTIF(M14:AE15,"SI")</f>
        <v>1</v>
      </c>
      <c r="K14" s="318" t="str">
        <f>CONCATENATE(H14,"-",I14)</f>
        <v>4-3</v>
      </c>
      <c r="L14" s="318" t="str">
        <f>VLOOKUP(K14,[3]Hoja2!G20:H45,2,0)</f>
        <v>Extremadamente alto</v>
      </c>
      <c r="M14" s="303" t="s">
        <v>191</v>
      </c>
      <c r="N14" s="303" t="s">
        <v>191</v>
      </c>
      <c r="O14" s="303" t="s">
        <v>191</v>
      </c>
      <c r="P14" s="303" t="s">
        <v>191</v>
      </c>
      <c r="Q14" s="303" t="s">
        <v>190</v>
      </c>
      <c r="R14" s="303" t="s">
        <v>191</v>
      </c>
      <c r="S14" s="303" t="s">
        <v>191</v>
      </c>
      <c r="T14" s="303" t="s">
        <v>191</v>
      </c>
      <c r="U14" s="303" t="s">
        <v>191</v>
      </c>
      <c r="V14" s="303" t="s">
        <v>191</v>
      </c>
      <c r="W14" s="303" t="s">
        <v>191</v>
      </c>
      <c r="X14" s="303" t="s">
        <v>191</v>
      </c>
      <c r="Y14" s="303" t="s">
        <v>191</v>
      </c>
      <c r="Z14" s="303" t="s">
        <v>191</v>
      </c>
      <c r="AA14" s="303" t="s">
        <v>191</v>
      </c>
      <c r="AB14" s="303" t="s">
        <v>191</v>
      </c>
      <c r="AC14" s="303" t="s">
        <v>191</v>
      </c>
      <c r="AD14" s="303" t="s">
        <v>191</v>
      </c>
      <c r="AE14" s="303" t="s">
        <v>191</v>
      </c>
      <c r="AF14" s="146" t="s">
        <v>302</v>
      </c>
      <c r="AG14" s="79" t="s">
        <v>169</v>
      </c>
      <c r="AH14" s="101" t="s">
        <v>108</v>
      </c>
      <c r="AI14" s="132">
        <f t="shared" si="1"/>
        <v>15</v>
      </c>
      <c r="AJ14" s="101" t="s">
        <v>113</v>
      </c>
      <c r="AK14" s="132">
        <f t="shared" si="2"/>
        <v>15</v>
      </c>
      <c r="AL14" s="101" t="s">
        <v>115</v>
      </c>
      <c r="AM14" s="132">
        <f t="shared" si="3"/>
        <v>15</v>
      </c>
      <c r="AN14" s="133" t="s">
        <v>125</v>
      </c>
      <c r="AO14" s="132">
        <f t="shared" si="4"/>
        <v>15</v>
      </c>
      <c r="AP14" s="133" t="s">
        <v>117</v>
      </c>
      <c r="AQ14" s="132">
        <f t="shared" si="5"/>
        <v>15</v>
      </c>
      <c r="AR14" s="133" t="s">
        <v>119</v>
      </c>
      <c r="AS14" s="132">
        <f t="shared" si="6"/>
        <v>15</v>
      </c>
      <c r="AT14" s="133" t="s">
        <v>121</v>
      </c>
      <c r="AU14" s="132">
        <f t="shared" si="7"/>
        <v>10</v>
      </c>
      <c r="AV14" s="132">
        <f t="shared" si="9"/>
        <v>100</v>
      </c>
      <c r="AW14" s="102" t="str">
        <f t="shared" si="10"/>
        <v>fuerte</v>
      </c>
      <c r="AX14" s="102" t="s">
        <v>163</v>
      </c>
      <c r="AY14" s="65" t="str">
        <f t="shared" si="11"/>
        <v>fuerte</v>
      </c>
      <c r="AZ14" s="65" t="str">
        <f t="shared" si="12"/>
        <v>fuerte</v>
      </c>
      <c r="BA14" s="65" t="str">
        <f t="shared" si="13"/>
        <v/>
      </c>
      <c r="BB14" s="65" t="str">
        <f t="shared" si="14"/>
        <v/>
      </c>
      <c r="BC14" s="65" t="str">
        <f t="shared" si="15"/>
        <v/>
      </c>
      <c r="BD14" s="65" t="str">
        <f t="shared" si="16"/>
        <v/>
      </c>
      <c r="BE14" s="65" t="str">
        <f t="shared" si="17"/>
        <v/>
      </c>
      <c r="BF14" s="65" t="str">
        <f t="shared" si="18"/>
        <v/>
      </c>
      <c r="BG14" s="65" t="str">
        <f t="shared" si="19"/>
        <v/>
      </c>
      <c r="BH14" s="65" t="str">
        <f t="shared" si="20"/>
        <v/>
      </c>
      <c r="BI14" s="102" t="str">
        <f t="shared" si="21"/>
        <v>fuerte</v>
      </c>
      <c r="BJ14" s="65">
        <f>AVERAGE($AV$14:$AV$20)</f>
        <v>100</v>
      </c>
      <c r="BK14" s="156" t="str">
        <f t="shared" si="8"/>
        <v>fuerte</v>
      </c>
      <c r="BL14" s="104">
        <f>IF(AND($AG14="Directamente",$BK14="fuerte"),2,"")</f>
        <v>2</v>
      </c>
      <c r="BM14" s="104" t="str">
        <f t="shared" si="23"/>
        <v/>
      </c>
      <c r="BN14" s="104" t="str">
        <f t="shared" si="24"/>
        <v/>
      </c>
      <c r="BO14" s="104" t="str">
        <f t="shared" si="25"/>
        <v/>
      </c>
      <c r="BP14" s="104"/>
      <c r="BQ14" s="104"/>
      <c r="BR14" s="104"/>
      <c r="BS14" s="104"/>
      <c r="BT14" s="104" t="str">
        <f t="shared" ref="BT14:BT19" si="27">CONCATENATE(BL14&amp;BM14&amp;BN14&amp;BO14&amp;BP14&amp;BQ14&amp;BR14&amp;BS14)</f>
        <v>2</v>
      </c>
      <c r="BU14" s="313">
        <f>IF(BT14="",H14,(H14-BT14))</f>
        <v>2</v>
      </c>
      <c r="BV14" s="313" t="str">
        <f>I14</f>
        <v>3</v>
      </c>
      <c r="BW14" s="310" t="str">
        <f>VLOOKUP(CONCATENATE(BU14,"-",BV14),(calif2),3,FALSE)</f>
        <v>MODERADO: Asumir y Revisar</v>
      </c>
      <c r="BX14" s="275" t="s">
        <v>543</v>
      </c>
      <c r="BY14" s="275" t="s">
        <v>535</v>
      </c>
      <c r="BZ14" s="294" t="s">
        <v>616</v>
      </c>
      <c r="CA14" s="300" t="s">
        <v>191</v>
      </c>
      <c r="CB14" s="186"/>
      <c r="CC14" s="186"/>
      <c r="CD14" s="186"/>
      <c r="CE14" s="187"/>
    </row>
    <row r="15" spans="1:83" ht="135">
      <c r="A15" s="322"/>
      <c r="B15" s="314"/>
      <c r="C15" s="316"/>
      <c r="D15" s="325"/>
      <c r="E15" s="328"/>
      <c r="F15" s="116" t="s">
        <v>303</v>
      </c>
      <c r="G15" s="316"/>
      <c r="H15" s="319"/>
      <c r="I15" s="319" t="str">
        <f t="shared" si="0"/>
        <v>NO ES UN RIESGO</v>
      </c>
      <c r="J15" s="319">
        <f t="shared" si="26"/>
        <v>0</v>
      </c>
      <c r="K15" s="319"/>
      <c r="L15" s="319"/>
      <c r="M15" s="304"/>
      <c r="N15" s="304"/>
      <c r="O15" s="304"/>
      <c r="P15" s="304"/>
      <c r="Q15" s="304"/>
      <c r="R15" s="304"/>
      <c r="S15" s="304"/>
      <c r="T15" s="304"/>
      <c r="U15" s="304"/>
      <c r="V15" s="304"/>
      <c r="W15" s="304"/>
      <c r="X15" s="304"/>
      <c r="Y15" s="304"/>
      <c r="Z15" s="304"/>
      <c r="AA15" s="304"/>
      <c r="AB15" s="304"/>
      <c r="AC15" s="304"/>
      <c r="AD15" s="304"/>
      <c r="AE15" s="304"/>
      <c r="AF15" s="136" t="s">
        <v>304</v>
      </c>
      <c r="AG15" s="72" t="s">
        <v>169</v>
      </c>
      <c r="AH15" s="142" t="s">
        <v>108</v>
      </c>
      <c r="AI15" s="154">
        <f t="shared" si="1"/>
        <v>15</v>
      </c>
      <c r="AJ15" s="142" t="s">
        <v>113</v>
      </c>
      <c r="AK15" s="154">
        <f t="shared" si="2"/>
        <v>15</v>
      </c>
      <c r="AL15" s="142" t="s">
        <v>115</v>
      </c>
      <c r="AM15" s="154">
        <f t="shared" si="3"/>
        <v>15</v>
      </c>
      <c r="AN15" s="142" t="s">
        <v>125</v>
      </c>
      <c r="AO15" s="154">
        <f t="shared" si="4"/>
        <v>15</v>
      </c>
      <c r="AP15" s="142" t="s">
        <v>117</v>
      </c>
      <c r="AQ15" s="154">
        <f t="shared" si="5"/>
        <v>15</v>
      </c>
      <c r="AR15" s="142" t="s">
        <v>119</v>
      </c>
      <c r="AS15" s="154">
        <f t="shared" si="6"/>
        <v>15</v>
      </c>
      <c r="AT15" s="142" t="s">
        <v>121</v>
      </c>
      <c r="AU15" s="73">
        <f t="shared" si="7"/>
        <v>10</v>
      </c>
      <c r="AV15" s="73">
        <f t="shared" si="9"/>
        <v>100</v>
      </c>
      <c r="AW15" s="105" t="str">
        <f t="shared" si="10"/>
        <v>fuerte</v>
      </c>
      <c r="AX15" s="105" t="s">
        <v>164</v>
      </c>
      <c r="AY15" s="10" t="str">
        <f t="shared" si="11"/>
        <v>moderado</v>
      </c>
      <c r="AZ15" s="10" t="str">
        <f t="shared" si="12"/>
        <v/>
      </c>
      <c r="BA15" s="10" t="str">
        <f t="shared" si="13"/>
        <v>moderado</v>
      </c>
      <c r="BB15" s="10" t="str">
        <f t="shared" si="14"/>
        <v/>
      </c>
      <c r="BC15" s="10" t="str">
        <f t="shared" si="15"/>
        <v/>
      </c>
      <c r="BD15" s="10" t="str">
        <f t="shared" si="16"/>
        <v/>
      </c>
      <c r="BE15" s="10" t="str">
        <f t="shared" si="17"/>
        <v/>
      </c>
      <c r="BF15" s="10" t="str">
        <f t="shared" si="18"/>
        <v/>
      </c>
      <c r="BG15" s="10" t="str">
        <f t="shared" si="19"/>
        <v/>
      </c>
      <c r="BH15" s="10" t="str">
        <f t="shared" si="20"/>
        <v/>
      </c>
      <c r="BI15" s="105" t="str">
        <f t="shared" si="21"/>
        <v>moderado</v>
      </c>
      <c r="BJ15" s="10">
        <f>AVERAGE($AV$14:$AV$20)</f>
        <v>100</v>
      </c>
      <c r="BK15" s="100" t="str">
        <f t="shared" si="8"/>
        <v>fuerte</v>
      </c>
      <c r="BL15" s="99">
        <f t="shared" si="22"/>
        <v>2</v>
      </c>
      <c r="BM15" s="99" t="str">
        <f t="shared" si="23"/>
        <v/>
      </c>
      <c r="BN15" s="99" t="str">
        <f t="shared" si="24"/>
        <v/>
      </c>
      <c r="BO15" s="99" t="str">
        <f t="shared" si="25"/>
        <v/>
      </c>
      <c r="BP15" s="99"/>
      <c r="BQ15" s="99"/>
      <c r="BR15" s="99"/>
      <c r="BS15" s="99"/>
      <c r="BT15" s="99" t="str">
        <f t="shared" si="27"/>
        <v>2</v>
      </c>
      <c r="BU15" s="314"/>
      <c r="BV15" s="314"/>
      <c r="BW15" s="311"/>
      <c r="BX15" s="276" t="s">
        <v>304</v>
      </c>
      <c r="BY15" s="276" t="s">
        <v>536</v>
      </c>
      <c r="BZ15" s="295" t="s">
        <v>617</v>
      </c>
      <c r="CA15" s="301"/>
      <c r="CB15" s="153"/>
      <c r="CC15" s="153"/>
      <c r="CD15" s="153"/>
      <c r="CE15" s="165"/>
    </row>
    <row r="16" spans="1:83" ht="306" customHeight="1">
      <c r="A16" s="322"/>
      <c r="B16" s="314"/>
      <c r="C16" s="316"/>
      <c r="D16" s="325"/>
      <c r="E16" s="328"/>
      <c r="F16" s="116" t="s">
        <v>305</v>
      </c>
      <c r="G16" s="316"/>
      <c r="H16" s="319"/>
      <c r="I16" s="319" t="str">
        <f t="shared" si="0"/>
        <v>NO ES UN RIESGO</v>
      </c>
      <c r="J16" s="319">
        <f t="shared" si="26"/>
        <v>0</v>
      </c>
      <c r="K16" s="319"/>
      <c r="L16" s="319"/>
      <c r="M16" s="304"/>
      <c r="N16" s="304"/>
      <c r="O16" s="304"/>
      <c r="P16" s="304"/>
      <c r="Q16" s="304"/>
      <c r="R16" s="304"/>
      <c r="S16" s="304"/>
      <c r="T16" s="304"/>
      <c r="U16" s="304"/>
      <c r="V16" s="304"/>
      <c r="W16" s="304"/>
      <c r="X16" s="304"/>
      <c r="Y16" s="304"/>
      <c r="Z16" s="304"/>
      <c r="AA16" s="304"/>
      <c r="AB16" s="304"/>
      <c r="AC16" s="304"/>
      <c r="AD16" s="304"/>
      <c r="AE16" s="304"/>
      <c r="AF16" s="136" t="s">
        <v>302</v>
      </c>
      <c r="AG16" s="72" t="s">
        <v>169</v>
      </c>
      <c r="AH16" s="142" t="s">
        <v>108</v>
      </c>
      <c r="AI16" s="154">
        <f t="shared" si="1"/>
        <v>15</v>
      </c>
      <c r="AJ16" s="142" t="s">
        <v>113</v>
      </c>
      <c r="AK16" s="154">
        <f t="shared" si="2"/>
        <v>15</v>
      </c>
      <c r="AL16" s="142" t="s">
        <v>115</v>
      </c>
      <c r="AM16" s="154">
        <f t="shared" si="3"/>
        <v>15</v>
      </c>
      <c r="AN16" s="142" t="s">
        <v>125</v>
      </c>
      <c r="AO16" s="154">
        <f t="shared" si="4"/>
        <v>15</v>
      </c>
      <c r="AP16" s="142" t="s">
        <v>117</v>
      </c>
      <c r="AQ16" s="154">
        <f t="shared" si="5"/>
        <v>15</v>
      </c>
      <c r="AR16" s="142" t="s">
        <v>119</v>
      </c>
      <c r="AS16" s="154">
        <f t="shared" si="6"/>
        <v>15</v>
      </c>
      <c r="AT16" s="142" t="s">
        <v>121</v>
      </c>
      <c r="AU16" s="73">
        <f t="shared" si="7"/>
        <v>10</v>
      </c>
      <c r="AV16" s="73">
        <f t="shared" si="9"/>
        <v>100</v>
      </c>
      <c r="AW16" s="105" t="str">
        <f t="shared" si="10"/>
        <v>fuerte</v>
      </c>
      <c r="AX16" s="142" t="s">
        <v>163</v>
      </c>
      <c r="AY16" s="10" t="str">
        <f t="shared" si="11"/>
        <v>fuerte</v>
      </c>
      <c r="AZ16" s="10" t="str">
        <f>IF(AND($AW16="fuerte",$AY16="fuerte"),"fuerte","")</f>
        <v>fuerte</v>
      </c>
      <c r="BA16" s="10" t="str">
        <f>IF(AND($AW16="fuerte",$AY16="moderado"),"moderado","")</f>
        <v/>
      </c>
      <c r="BB16" s="10" t="str">
        <f>IF(AND($AW16="fuerte",$AY16="débil"),"débil","")</f>
        <v/>
      </c>
      <c r="BC16" s="10" t="str">
        <f>IF(AND($AW16="moderado",$AY16="fuerte"),"moderado","")</f>
        <v/>
      </c>
      <c r="BD16" s="10" t="str">
        <f>IF(AND($AW16="moderado",$AY16="moderado"),"moderado","")</f>
        <v/>
      </c>
      <c r="BE16" s="10" t="str">
        <f>IF(AND($AW16="moderado",$AY16="débil"),"débil","")</f>
        <v/>
      </c>
      <c r="BF16" s="10" t="str">
        <f>IF(AND($AW16="débil",$AY16="fuerte"),"débil","")</f>
        <v/>
      </c>
      <c r="BG16" s="10" t="str">
        <f>IF(AND($AW16="débil",$AY16="moderado"),"débil","")</f>
        <v/>
      </c>
      <c r="BH16" s="10" t="str">
        <f>IF(AND($AW16="débil",$AY16="débil"),"débil","")</f>
        <v/>
      </c>
      <c r="BI16" s="105" t="str">
        <f t="shared" si="21"/>
        <v>fuerte</v>
      </c>
      <c r="BJ16" s="10">
        <f>AVERAGE(AV16:AV21)</f>
        <v>100</v>
      </c>
      <c r="BK16" s="100" t="str">
        <f t="shared" si="8"/>
        <v>fuerte</v>
      </c>
      <c r="BL16" s="99">
        <f t="shared" si="22"/>
        <v>2</v>
      </c>
      <c r="BM16" s="99" t="str">
        <f t="shared" si="23"/>
        <v/>
      </c>
      <c r="BN16" s="99" t="str">
        <f t="shared" si="24"/>
        <v/>
      </c>
      <c r="BO16" s="99" t="str">
        <f t="shared" si="25"/>
        <v/>
      </c>
      <c r="BP16" s="153"/>
      <c r="BQ16" s="153"/>
      <c r="BR16" s="153"/>
      <c r="BS16" s="153"/>
      <c r="BT16" s="99" t="str">
        <f t="shared" si="27"/>
        <v>2</v>
      </c>
      <c r="BU16" s="314"/>
      <c r="BV16" s="314"/>
      <c r="BW16" s="311"/>
      <c r="BX16" s="275" t="s">
        <v>537</v>
      </c>
      <c r="BY16" s="275" t="s">
        <v>538</v>
      </c>
      <c r="BZ16" s="295" t="s">
        <v>618</v>
      </c>
      <c r="CA16" s="301"/>
      <c r="CB16" s="153"/>
      <c r="CC16" s="153"/>
      <c r="CD16" s="153"/>
      <c r="CE16" s="165"/>
    </row>
    <row r="17" spans="1:83" ht="150">
      <c r="A17" s="322"/>
      <c r="B17" s="314"/>
      <c r="C17" s="316"/>
      <c r="D17" s="325"/>
      <c r="E17" s="328"/>
      <c r="F17" s="116" t="s">
        <v>306</v>
      </c>
      <c r="G17" s="316"/>
      <c r="H17" s="319"/>
      <c r="I17" s="319" t="str">
        <f t="shared" si="0"/>
        <v>NO ES UN RIESGO</v>
      </c>
      <c r="J17" s="319">
        <f t="shared" si="26"/>
        <v>0</v>
      </c>
      <c r="K17" s="319"/>
      <c r="L17" s="319"/>
      <c r="M17" s="304"/>
      <c r="N17" s="304"/>
      <c r="O17" s="304"/>
      <c r="P17" s="304"/>
      <c r="Q17" s="304"/>
      <c r="R17" s="304"/>
      <c r="S17" s="304"/>
      <c r="T17" s="304"/>
      <c r="U17" s="304"/>
      <c r="V17" s="304"/>
      <c r="W17" s="304"/>
      <c r="X17" s="304"/>
      <c r="Y17" s="304"/>
      <c r="Z17" s="304"/>
      <c r="AA17" s="304"/>
      <c r="AB17" s="304"/>
      <c r="AC17" s="304"/>
      <c r="AD17" s="304"/>
      <c r="AE17" s="304"/>
      <c r="AF17" s="136" t="s">
        <v>304</v>
      </c>
      <c r="AG17" s="72" t="s">
        <v>169</v>
      </c>
      <c r="AH17" s="142" t="s">
        <v>108</v>
      </c>
      <c r="AI17" s="154">
        <f t="shared" si="1"/>
        <v>15</v>
      </c>
      <c r="AJ17" s="142" t="s">
        <v>113</v>
      </c>
      <c r="AK17" s="154">
        <f t="shared" si="2"/>
        <v>15</v>
      </c>
      <c r="AL17" s="142" t="s">
        <v>115</v>
      </c>
      <c r="AM17" s="154">
        <f t="shared" si="3"/>
        <v>15</v>
      </c>
      <c r="AN17" s="142" t="s">
        <v>125</v>
      </c>
      <c r="AO17" s="154">
        <f t="shared" si="4"/>
        <v>15</v>
      </c>
      <c r="AP17" s="142" t="s">
        <v>117</v>
      </c>
      <c r="AQ17" s="154">
        <f t="shared" si="5"/>
        <v>15</v>
      </c>
      <c r="AR17" s="142" t="s">
        <v>119</v>
      </c>
      <c r="AS17" s="154">
        <f t="shared" si="6"/>
        <v>15</v>
      </c>
      <c r="AT17" s="142" t="s">
        <v>121</v>
      </c>
      <c r="AU17" s="73">
        <f t="shared" si="7"/>
        <v>10</v>
      </c>
      <c r="AV17" s="73">
        <f t="shared" si="9"/>
        <v>100</v>
      </c>
      <c r="AW17" s="105" t="str">
        <f t="shared" si="10"/>
        <v>fuerte</v>
      </c>
      <c r="AX17" s="142" t="s">
        <v>163</v>
      </c>
      <c r="AY17" s="10" t="str">
        <f t="shared" si="11"/>
        <v>fuerte</v>
      </c>
      <c r="AZ17" s="10" t="str">
        <f t="shared" si="12"/>
        <v>fuerte</v>
      </c>
      <c r="BA17" s="10" t="str">
        <f t="shared" si="13"/>
        <v/>
      </c>
      <c r="BB17" s="10" t="str">
        <f t="shared" si="14"/>
        <v/>
      </c>
      <c r="BC17" s="10" t="str">
        <f t="shared" si="15"/>
        <v/>
      </c>
      <c r="BD17" s="10" t="str">
        <f t="shared" si="16"/>
        <v/>
      </c>
      <c r="BE17" s="10" t="str">
        <f t="shared" si="17"/>
        <v/>
      </c>
      <c r="BF17" s="10" t="str">
        <f t="shared" si="18"/>
        <v/>
      </c>
      <c r="BG17" s="10" t="str">
        <f t="shared" si="19"/>
        <v/>
      </c>
      <c r="BH17" s="10" t="str">
        <f t="shared" si="20"/>
        <v/>
      </c>
      <c r="BI17" s="105" t="str">
        <f t="shared" si="21"/>
        <v>fuerte</v>
      </c>
      <c r="BJ17" s="10">
        <f>AVERAGE(AV17:AV22)</f>
        <v>100</v>
      </c>
      <c r="BK17" s="100" t="str">
        <f t="shared" si="8"/>
        <v>fuerte</v>
      </c>
      <c r="BL17" s="99">
        <f t="shared" si="22"/>
        <v>2</v>
      </c>
      <c r="BM17" s="99" t="str">
        <f t="shared" si="23"/>
        <v/>
      </c>
      <c r="BN17" s="99" t="str">
        <f t="shared" si="24"/>
        <v/>
      </c>
      <c r="BO17" s="99" t="str">
        <f t="shared" si="25"/>
        <v/>
      </c>
      <c r="BP17" s="153"/>
      <c r="BQ17" s="153"/>
      <c r="BR17" s="153"/>
      <c r="BS17" s="153"/>
      <c r="BT17" s="99" t="str">
        <f t="shared" si="27"/>
        <v>2</v>
      </c>
      <c r="BU17" s="314"/>
      <c r="BV17" s="314"/>
      <c r="BW17" s="311"/>
      <c r="BX17" s="276" t="s">
        <v>539</v>
      </c>
      <c r="BY17" s="276" t="s">
        <v>540</v>
      </c>
      <c r="BZ17" s="295" t="s">
        <v>619</v>
      </c>
      <c r="CA17" s="301"/>
      <c r="CB17" s="153"/>
      <c r="CC17" s="153"/>
      <c r="CD17" s="153"/>
      <c r="CE17" s="165"/>
    </row>
    <row r="18" spans="1:83" ht="150">
      <c r="A18" s="322"/>
      <c r="B18" s="314"/>
      <c r="C18" s="316"/>
      <c r="D18" s="325"/>
      <c r="E18" s="328"/>
      <c r="F18" s="116" t="s">
        <v>307</v>
      </c>
      <c r="G18" s="316"/>
      <c r="H18" s="319"/>
      <c r="I18" s="319" t="str">
        <f t="shared" si="0"/>
        <v>NO ES UN RIESGO</v>
      </c>
      <c r="J18" s="319">
        <f t="shared" si="26"/>
        <v>0</v>
      </c>
      <c r="K18" s="319"/>
      <c r="L18" s="319"/>
      <c r="M18" s="304"/>
      <c r="N18" s="304"/>
      <c r="O18" s="304"/>
      <c r="P18" s="304"/>
      <c r="Q18" s="304"/>
      <c r="R18" s="304"/>
      <c r="S18" s="304"/>
      <c r="T18" s="304"/>
      <c r="U18" s="304"/>
      <c r="V18" s="304"/>
      <c r="W18" s="304"/>
      <c r="X18" s="304"/>
      <c r="Y18" s="304"/>
      <c r="Z18" s="304"/>
      <c r="AA18" s="304"/>
      <c r="AB18" s="304"/>
      <c r="AC18" s="304"/>
      <c r="AD18" s="304"/>
      <c r="AE18" s="304"/>
      <c r="AF18" s="136" t="s">
        <v>304</v>
      </c>
      <c r="AG18" s="72" t="s">
        <v>169</v>
      </c>
      <c r="AH18" s="142" t="s">
        <v>108</v>
      </c>
      <c r="AI18" s="154">
        <f t="shared" si="1"/>
        <v>15</v>
      </c>
      <c r="AJ18" s="142" t="s">
        <v>113</v>
      </c>
      <c r="AK18" s="154">
        <f t="shared" si="2"/>
        <v>15</v>
      </c>
      <c r="AL18" s="142" t="s">
        <v>115</v>
      </c>
      <c r="AM18" s="154">
        <f t="shared" si="3"/>
        <v>15</v>
      </c>
      <c r="AN18" s="142" t="s">
        <v>125</v>
      </c>
      <c r="AO18" s="154">
        <f t="shared" si="4"/>
        <v>15</v>
      </c>
      <c r="AP18" s="142" t="s">
        <v>117</v>
      </c>
      <c r="AQ18" s="154">
        <f t="shared" si="5"/>
        <v>15</v>
      </c>
      <c r="AR18" s="142" t="s">
        <v>119</v>
      </c>
      <c r="AS18" s="154">
        <f t="shared" si="6"/>
        <v>15</v>
      </c>
      <c r="AT18" s="142" t="s">
        <v>121</v>
      </c>
      <c r="AU18" s="73">
        <f t="shared" si="7"/>
        <v>10</v>
      </c>
      <c r="AV18" s="73">
        <f t="shared" si="9"/>
        <v>100</v>
      </c>
      <c r="AW18" s="105" t="str">
        <f t="shared" si="10"/>
        <v>fuerte</v>
      </c>
      <c r="AX18" s="142" t="s">
        <v>163</v>
      </c>
      <c r="AY18" s="10" t="str">
        <f t="shared" si="11"/>
        <v>fuerte</v>
      </c>
      <c r="AZ18" s="10" t="str">
        <f t="shared" si="12"/>
        <v>fuerte</v>
      </c>
      <c r="BA18" s="10" t="str">
        <f t="shared" si="13"/>
        <v/>
      </c>
      <c r="BB18" s="10" t="str">
        <f t="shared" si="14"/>
        <v/>
      </c>
      <c r="BC18" s="10" t="str">
        <f t="shared" si="15"/>
        <v/>
      </c>
      <c r="BD18" s="10" t="str">
        <f t="shared" si="16"/>
        <v/>
      </c>
      <c r="BE18" s="10" t="str">
        <f t="shared" si="17"/>
        <v/>
      </c>
      <c r="BF18" s="10" t="str">
        <f t="shared" si="18"/>
        <v/>
      </c>
      <c r="BG18" s="10" t="str">
        <f t="shared" si="19"/>
        <v/>
      </c>
      <c r="BH18" s="10" t="str">
        <f t="shared" si="20"/>
        <v/>
      </c>
      <c r="BI18" s="105" t="str">
        <f t="shared" si="21"/>
        <v>fuerte</v>
      </c>
      <c r="BJ18" s="10">
        <f>AVERAGE(AV18:AV23)</f>
        <v>100</v>
      </c>
      <c r="BK18" s="100" t="str">
        <f t="shared" si="8"/>
        <v>fuerte</v>
      </c>
      <c r="BL18" s="99">
        <f t="shared" si="22"/>
        <v>2</v>
      </c>
      <c r="BM18" s="99" t="str">
        <f t="shared" si="23"/>
        <v/>
      </c>
      <c r="BN18" s="99" t="str">
        <f t="shared" si="24"/>
        <v/>
      </c>
      <c r="BO18" s="99" t="str">
        <f t="shared" si="25"/>
        <v/>
      </c>
      <c r="BP18" s="153"/>
      <c r="BQ18" s="153"/>
      <c r="BR18" s="153"/>
      <c r="BS18" s="153"/>
      <c r="BT18" s="99" t="str">
        <f t="shared" si="27"/>
        <v>2</v>
      </c>
      <c r="BU18" s="314"/>
      <c r="BV18" s="314"/>
      <c r="BW18" s="311"/>
      <c r="BX18" s="276" t="s">
        <v>541</v>
      </c>
      <c r="BY18" s="276" t="s">
        <v>542</v>
      </c>
      <c r="BZ18" s="295" t="s">
        <v>619</v>
      </c>
      <c r="CA18" s="301"/>
      <c r="CB18" s="153"/>
      <c r="CC18" s="153"/>
      <c r="CD18" s="153"/>
      <c r="CE18" s="165"/>
    </row>
    <row r="19" spans="1:83" ht="240.75" thickBot="1">
      <c r="A19" s="323"/>
      <c r="B19" s="307"/>
      <c r="C19" s="317"/>
      <c r="D19" s="326"/>
      <c r="E19" s="329"/>
      <c r="F19" s="134" t="s">
        <v>308</v>
      </c>
      <c r="G19" s="317"/>
      <c r="H19" s="320"/>
      <c r="I19" s="320" t="str">
        <f t="shared" si="0"/>
        <v>NO ES UN RIESGO</v>
      </c>
      <c r="J19" s="320">
        <f t="shared" si="26"/>
        <v>0</v>
      </c>
      <c r="K19" s="320"/>
      <c r="L19" s="320"/>
      <c r="M19" s="305"/>
      <c r="N19" s="305"/>
      <c r="O19" s="305"/>
      <c r="P19" s="305"/>
      <c r="Q19" s="305"/>
      <c r="R19" s="305"/>
      <c r="S19" s="305"/>
      <c r="T19" s="305"/>
      <c r="U19" s="305"/>
      <c r="V19" s="305"/>
      <c r="W19" s="305"/>
      <c r="X19" s="305"/>
      <c r="Y19" s="305"/>
      <c r="Z19" s="305"/>
      <c r="AA19" s="305"/>
      <c r="AB19" s="305"/>
      <c r="AC19" s="305"/>
      <c r="AD19" s="305"/>
      <c r="AE19" s="305"/>
      <c r="AF19" s="178" t="s">
        <v>302</v>
      </c>
      <c r="AG19" s="179" t="s">
        <v>169</v>
      </c>
      <c r="AH19" s="166" t="s">
        <v>108</v>
      </c>
      <c r="AI19" s="167">
        <f t="shared" si="1"/>
        <v>15</v>
      </c>
      <c r="AJ19" s="166" t="s">
        <v>113</v>
      </c>
      <c r="AK19" s="167">
        <f t="shared" si="2"/>
        <v>15</v>
      </c>
      <c r="AL19" s="166" t="s">
        <v>115</v>
      </c>
      <c r="AM19" s="167">
        <f t="shared" si="3"/>
        <v>15</v>
      </c>
      <c r="AN19" s="166" t="s">
        <v>125</v>
      </c>
      <c r="AO19" s="167">
        <f t="shared" si="4"/>
        <v>15</v>
      </c>
      <c r="AP19" s="166" t="s">
        <v>117</v>
      </c>
      <c r="AQ19" s="167">
        <f t="shared" si="5"/>
        <v>15</v>
      </c>
      <c r="AR19" s="166" t="s">
        <v>119</v>
      </c>
      <c r="AS19" s="167">
        <f t="shared" si="6"/>
        <v>15</v>
      </c>
      <c r="AT19" s="166" t="s">
        <v>121</v>
      </c>
      <c r="AU19" s="180">
        <f t="shared" si="7"/>
        <v>10</v>
      </c>
      <c r="AV19" s="180">
        <f t="shared" si="9"/>
        <v>100</v>
      </c>
      <c r="AW19" s="181" t="str">
        <f t="shared" si="10"/>
        <v>fuerte</v>
      </c>
      <c r="AX19" s="166" t="s">
        <v>163</v>
      </c>
      <c r="AY19" s="182" t="str">
        <f t="shared" si="11"/>
        <v>fuerte</v>
      </c>
      <c r="AZ19" s="182" t="str">
        <f t="shared" si="12"/>
        <v>fuerte</v>
      </c>
      <c r="BA19" s="182" t="str">
        <f t="shared" si="13"/>
        <v/>
      </c>
      <c r="BB19" s="182" t="str">
        <f t="shared" si="14"/>
        <v/>
      </c>
      <c r="BC19" s="182" t="str">
        <f t="shared" si="15"/>
        <v/>
      </c>
      <c r="BD19" s="182" t="str">
        <f t="shared" si="16"/>
        <v/>
      </c>
      <c r="BE19" s="182" t="str">
        <f t="shared" si="17"/>
        <v/>
      </c>
      <c r="BF19" s="182" t="str">
        <f t="shared" si="18"/>
        <v/>
      </c>
      <c r="BG19" s="182" t="str">
        <f t="shared" si="19"/>
        <v/>
      </c>
      <c r="BH19" s="182" t="str">
        <f t="shared" si="20"/>
        <v/>
      </c>
      <c r="BI19" s="181" t="str">
        <f t="shared" si="21"/>
        <v>fuerte</v>
      </c>
      <c r="BJ19" s="182">
        <f>AVERAGE(AV19:AV24)</f>
        <v>100</v>
      </c>
      <c r="BK19" s="183" t="str">
        <f t="shared" si="8"/>
        <v>fuerte</v>
      </c>
      <c r="BL19" s="176">
        <f t="shared" si="22"/>
        <v>2</v>
      </c>
      <c r="BM19" s="176" t="str">
        <f t="shared" si="23"/>
        <v/>
      </c>
      <c r="BN19" s="176" t="str">
        <f t="shared" si="24"/>
        <v/>
      </c>
      <c r="BO19" s="176" t="str">
        <f t="shared" si="25"/>
        <v/>
      </c>
      <c r="BP19" s="184"/>
      <c r="BQ19" s="184"/>
      <c r="BR19" s="184"/>
      <c r="BS19" s="184"/>
      <c r="BT19" s="176" t="str">
        <f t="shared" si="27"/>
        <v>2</v>
      </c>
      <c r="BU19" s="307"/>
      <c r="BV19" s="307"/>
      <c r="BW19" s="312"/>
      <c r="BX19" s="275" t="s">
        <v>544</v>
      </c>
      <c r="BY19" s="275" t="s">
        <v>535</v>
      </c>
      <c r="BZ19" s="295" t="s">
        <v>619</v>
      </c>
      <c r="CA19" s="302"/>
      <c r="CB19" s="184"/>
      <c r="CC19" s="184"/>
      <c r="CD19" s="184"/>
      <c r="CE19" s="185"/>
    </row>
    <row r="20" spans="1:83" ht="15" customHeight="1">
      <c r="K20" s="51" t="str">
        <f t="shared" ref="K20:K67" si="28">CONCATENATE(H20,"-",I20)</f>
        <v>-</v>
      </c>
      <c r="L20" s="51"/>
      <c r="M20" s="51"/>
      <c r="N20" s="51"/>
      <c r="O20" s="51"/>
      <c r="P20" s="51"/>
      <c r="Q20" s="51"/>
      <c r="R20" s="51"/>
      <c r="S20" s="51"/>
      <c r="T20" s="51"/>
      <c r="U20" s="51"/>
      <c r="V20" s="51"/>
      <c r="W20" s="51"/>
      <c r="X20" s="51"/>
      <c r="Y20" s="51"/>
      <c r="Z20" s="51"/>
      <c r="AA20" s="51"/>
      <c r="AB20" s="51"/>
      <c r="AC20" s="51"/>
      <c r="AD20" s="51"/>
      <c r="AE20" s="51"/>
    </row>
    <row r="21" spans="1:83">
      <c r="K21" s="51" t="str">
        <f t="shared" si="28"/>
        <v>-</v>
      </c>
      <c r="L21" s="51"/>
      <c r="M21" s="51"/>
      <c r="N21" s="51"/>
      <c r="O21" s="51"/>
      <c r="P21" s="51"/>
      <c r="Q21" s="51"/>
      <c r="R21" s="51"/>
      <c r="S21" s="51"/>
      <c r="T21" s="51"/>
      <c r="U21" s="51"/>
      <c r="V21" s="51"/>
      <c r="W21" s="51"/>
      <c r="X21" s="51"/>
      <c r="Y21" s="51"/>
      <c r="Z21" s="51"/>
      <c r="AA21" s="51"/>
      <c r="AB21" s="51"/>
      <c r="AC21" s="51"/>
      <c r="AD21" s="51"/>
      <c r="AE21" s="51"/>
    </row>
    <row r="22" spans="1:83">
      <c r="K22" s="51" t="str">
        <f t="shared" si="28"/>
        <v>-</v>
      </c>
      <c r="L22" s="51"/>
      <c r="M22" s="51"/>
      <c r="N22" s="51"/>
      <c r="O22" s="51"/>
      <c r="P22" s="51"/>
      <c r="Q22" s="51"/>
      <c r="R22" s="51"/>
      <c r="S22" s="51"/>
      <c r="T22" s="51"/>
      <c r="U22" s="51"/>
      <c r="V22" s="51"/>
      <c r="W22" s="51"/>
      <c r="X22" s="51"/>
      <c r="Y22" s="51"/>
      <c r="Z22" s="51"/>
      <c r="AA22" s="51"/>
      <c r="AB22" s="51"/>
      <c r="AC22" s="51"/>
      <c r="AD22" s="51"/>
      <c r="AE22" s="51"/>
    </row>
    <row r="23" spans="1:83">
      <c r="K23" s="51" t="str">
        <f t="shared" si="28"/>
        <v>-</v>
      </c>
      <c r="L23" s="51"/>
      <c r="M23" s="51"/>
      <c r="N23" s="51"/>
      <c r="O23" s="51"/>
      <c r="P23" s="51"/>
      <c r="Q23" s="51"/>
      <c r="R23" s="51"/>
      <c r="S23" s="51"/>
      <c r="T23" s="51"/>
      <c r="U23" s="51"/>
      <c r="V23" s="51"/>
      <c r="W23" s="51"/>
      <c r="X23" s="51"/>
      <c r="Y23" s="51"/>
      <c r="Z23" s="51"/>
      <c r="AA23" s="51"/>
      <c r="AB23" s="51"/>
      <c r="AC23" s="51"/>
      <c r="AD23" s="51"/>
      <c r="AE23" s="51"/>
    </row>
    <row r="24" spans="1:83">
      <c r="K24" s="51" t="str">
        <f t="shared" si="28"/>
        <v>-</v>
      </c>
      <c r="L24" s="51"/>
      <c r="M24" s="51"/>
      <c r="N24" s="51"/>
      <c r="O24" s="51"/>
      <c r="P24" s="51"/>
      <c r="Q24" s="51"/>
      <c r="R24" s="51"/>
      <c r="S24" s="51"/>
      <c r="T24" s="51"/>
      <c r="U24" s="51"/>
      <c r="V24" s="51"/>
      <c r="W24" s="51"/>
      <c r="X24" s="51"/>
      <c r="Y24" s="51"/>
      <c r="Z24" s="51"/>
      <c r="AA24" s="51"/>
      <c r="AB24" s="51"/>
      <c r="AC24" s="51"/>
      <c r="AD24" s="51"/>
      <c r="AE24" s="51"/>
    </row>
    <row r="25" spans="1:83">
      <c r="K25" s="51" t="str">
        <f t="shared" si="28"/>
        <v>-</v>
      </c>
      <c r="L25" s="51"/>
      <c r="M25" s="51"/>
      <c r="N25" s="51"/>
      <c r="O25" s="51"/>
      <c r="P25" s="51"/>
      <c r="Q25" s="51"/>
      <c r="R25" s="51"/>
      <c r="S25" s="51"/>
      <c r="T25" s="51"/>
      <c r="U25" s="51"/>
      <c r="V25" s="51"/>
      <c r="W25" s="51"/>
      <c r="X25" s="51"/>
      <c r="Y25" s="51"/>
      <c r="Z25" s="51"/>
      <c r="AA25" s="51"/>
      <c r="AB25" s="51"/>
      <c r="AC25" s="51"/>
      <c r="AD25" s="51"/>
      <c r="AE25" s="51"/>
    </row>
    <row r="26" spans="1:83">
      <c r="K26" s="51" t="str">
        <f t="shared" si="28"/>
        <v>-</v>
      </c>
      <c r="L26" s="51"/>
      <c r="M26" s="51"/>
      <c r="N26" s="51"/>
      <c r="O26" s="51"/>
      <c r="P26" s="51"/>
      <c r="Q26" s="51"/>
      <c r="R26" s="51"/>
      <c r="S26" s="51"/>
      <c r="T26" s="51"/>
      <c r="U26" s="51"/>
      <c r="V26" s="51"/>
      <c r="W26" s="51"/>
      <c r="X26" s="51"/>
      <c r="Y26" s="51"/>
      <c r="Z26" s="51"/>
      <c r="AA26" s="51"/>
      <c r="AB26" s="51"/>
      <c r="AC26" s="51"/>
      <c r="AD26" s="51"/>
      <c r="AE26" s="51"/>
    </row>
    <row r="27" spans="1:83">
      <c r="K27" s="51" t="str">
        <f t="shared" si="28"/>
        <v>-</v>
      </c>
      <c r="L27" s="51"/>
      <c r="M27" s="51"/>
      <c r="N27" s="51"/>
      <c r="O27" s="51"/>
      <c r="P27" s="51"/>
      <c r="Q27" s="51"/>
      <c r="R27" s="51"/>
      <c r="S27" s="51"/>
      <c r="T27" s="51"/>
      <c r="U27" s="51"/>
      <c r="V27" s="51"/>
      <c r="W27" s="51"/>
      <c r="X27" s="51"/>
      <c r="Y27" s="51"/>
      <c r="Z27" s="51"/>
      <c r="AA27" s="51"/>
      <c r="AB27" s="51"/>
      <c r="AC27" s="51"/>
      <c r="AD27" s="51"/>
      <c r="AE27" s="51"/>
    </row>
    <row r="28" spans="1:83">
      <c r="K28" s="51" t="str">
        <f t="shared" si="28"/>
        <v>-</v>
      </c>
      <c r="L28" s="51"/>
      <c r="M28" s="51"/>
      <c r="N28" s="51"/>
      <c r="O28" s="51"/>
      <c r="P28" s="51"/>
      <c r="Q28" s="51"/>
      <c r="R28" s="51"/>
      <c r="S28" s="51"/>
      <c r="T28" s="51"/>
      <c r="U28" s="51"/>
      <c r="V28" s="51"/>
      <c r="W28" s="51"/>
      <c r="X28" s="51"/>
      <c r="Y28" s="51"/>
      <c r="Z28" s="51"/>
      <c r="AA28" s="51"/>
      <c r="AB28" s="51"/>
      <c r="AC28" s="51"/>
      <c r="AD28" s="51"/>
      <c r="AE28" s="51"/>
    </row>
    <row r="29" spans="1:83">
      <c r="K29" s="51" t="str">
        <f t="shared" si="28"/>
        <v>-</v>
      </c>
      <c r="L29" s="51"/>
      <c r="M29" s="51"/>
      <c r="N29" s="51"/>
      <c r="O29" s="51"/>
      <c r="P29" s="51"/>
      <c r="Q29" s="51"/>
      <c r="R29" s="51"/>
      <c r="S29" s="51"/>
      <c r="T29" s="51"/>
      <c r="U29" s="51"/>
      <c r="V29" s="51"/>
      <c r="W29" s="51"/>
      <c r="X29" s="51"/>
      <c r="Y29" s="51"/>
      <c r="Z29" s="51"/>
      <c r="AA29" s="51"/>
      <c r="AB29" s="51"/>
      <c r="AC29" s="51"/>
      <c r="AD29" s="51"/>
      <c r="AE29" s="51"/>
    </row>
    <row r="30" spans="1:83">
      <c r="K30" s="51" t="str">
        <f t="shared" si="28"/>
        <v>-</v>
      </c>
      <c r="L30" s="51"/>
      <c r="M30" s="51"/>
      <c r="N30" s="51"/>
      <c r="O30" s="51"/>
      <c r="P30" s="51"/>
      <c r="Q30" s="51"/>
      <c r="R30" s="51"/>
      <c r="S30" s="51"/>
      <c r="T30" s="51"/>
      <c r="U30" s="51"/>
      <c r="V30" s="51"/>
      <c r="W30" s="51"/>
      <c r="X30" s="51"/>
      <c r="Y30" s="51"/>
      <c r="Z30" s="51"/>
      <c r="AA30" s="51"/>
      <c r="AB30" s="51"/>
      <c r="AC30" s="51"/>
      <c r="AD30" s="51"/>
      <c r="AE30" s="51"/>
    </row>
    <row r="31" spans="1:83">
      <c r="K31" s="51" t="str">
        <f t="shared" si="28"/>
        <v>-</v>
      </c>
      <c r="L31" s="51"/>
      <c r="M31" s="51"/>
      <c r="N31" s="51"/>
      <c r="O31" s="51"/>
      <c r="P31" s="51"/>
      <c r="Q31" s="51"/>
      <c r="R31" s="51"/>
      <c r="S31" s="51"/>
      <c r="T31" s="51"/>
      <c r="U31" s="51"/>
      <c r="V31" s="51"/>
      <c r="W31" s="51"/>
      <c r="X31" s="51"/>
      <c r="Y31" s="51"/>
      <c r="Z31" s="51"/>
      <c r="AA31" s="51"/>
      <c r="AB31" s="51"/>
      <c r="AC31" s="51"/>
      <c r="AD31" s="51"/>
      <c r="AE31" s="51"/>
    </row>
    <row r="32" spans="1:83">
      <c r="K32" s="51" t="str">
        <f t="shared" si="28"/>
        <v>-</v>
      </c>
      <c r="L32" s="51"/>
      <c r="M32" s="51"/>
      <c r="N32" s="51"/>
      <c r="O32" s="51"/>
      <c r="P32" s="51"/>
      <c r="Q32" s="51"/>
      <c r="R32" s="51"/>
      <c r="S32" s="51"/>
      <c r="T32" s="51"/>
      <c r="U32" s="51"/>
      <c r="V32" s="51"/>
      <c r="W32" s="51"/>
      <c r="X32" s="51"/>
      <c r="Y32" s="51"/>
      <c r="Z32" s="51"/>
      <c r="AA32" s="51"/>
      <c r="AB32" s="51"/>
      <c r="AC32" s="51"/>
      <c r="AD32" s="51"/>
      <c r="AE32" s="51"/>
    </row>
    <row r="33" spans="11:31">
      <c r="K33" s="51" t="str">
        <f t="shared" si="28"/>
        <v>-</v>
      </c>
      <c r="L33" s="51"/>
      <c r="M33" s="51"/>
      <c r="N33" s="51"/>
      <c r="O33" s="51"/>
      <c r="P33" s="51"/>
      <c r="Q33" s="51"/>
      <c r="R33" s="51"/>
      <c r="S33" s="51"/>
      <c r="T33" s="51"/>
      <c r="U33" s="51"/>
      <c r="V33" s="51"/>
      <c r="W33" s="51"/>
      <c r="X33" s="51"/>
      <c r="Y33" s="51"/>
      <c r="Z33" s="51"/>
      <c r="AA33" s="51"/>
      <c r="AB33" s="51"/>
      <c r="AC33" s="51"/>
      <c r="AD33" s="51"/>
      <c r="AE33" s="51"/>
    </row>
    <row r="34" spans="11:31">
      <c r="K34" s="51" t="str">
        <f t="shared" si="28"/>
        <v>-</v>
      </c>
      <c r="L34" s="51"/>
      <c r="M34" s="51"/>
      <c r="N34" s="51"/>
      <c r="O34" s="51"/>
      <c r="P34" s="51"/>
      <c r="Q34" s="51"/>
      <c r="R34" s="51"/>
      <c r="S34" s="51"/>
      <c r="T34" s="51"/>
      <c r="U34" s="51"/>
      <c r="V34" s="51"/>
      <c r="W34" s="51"/>
      <c r="X34" s="51"/>
      <c r="Y34" s="51"/>
      <c r="Z34" s="51"/>
      <c r="AA34" s="51"/>
      <c r="AB34" s="51"/>
      <c r="AC34" s="51"/>
      <c r="AD34" s="51"/>
      <c r="AE34" s="51"/>
    </row>
    <row r="35" spans="11:31">
      <c r="K35" s="51" t="str">
        <f t="shared" si="28"/>
        <v>-</v>
      </c>
      <c r="L35" s="51"/>
      <c r="M35" s="51"/>
      <c r="N35" s="51"/>
      <c r="O35" s="51"/>
      <c r="P35" s="51"/>
      <c r="Q35" s="51"/>
      <c r="R35" s="51"/>
      <c r="S35" s="51"/>
      <c r="T35" s="51"/>
      <c r="U35" s="51"/>
      <c r="V35" s="51"/>
      <c r="W35" s="51"/>
      <c r="X35" s="51"/>
      <c r="Y35" s="51"/>
      <c r="Z35" s="51"/>
      <c r="AA35" s="51"/>
      <c r="AB35" s="51"/>
      <c r="AC35" s="51"/>
      <c r="AD35" s="51"/>
      <c r="AE35" s="51"/>
    </row>
    <row r="36" spans="11:31">
      <c r="K36" s="51" t="str">
        <f t="shared" si="28"/>
        <v>-</v>
      </c>
      <c r="L36" s="51"/>
      <c r="M36" s="51"/>
      <c r="N36" s="51"/>
      <c r="O36" s="51"/>
      <c r="P36" s="51"/>
      <c r="Q36" s="51"/>
      <c r="R36" s="51"/>
      <c r="S36" s="51"/>
      <c r="T36" s="51"/>
      <c r="U36" s="51"/>
      <c r="V36" s="51"/>
      <c r="W36" s="51"/>
      <c r="X36" s="51"/>
      <c r="Y36" s="51"/>
      <c r="Z36" s="51"/>
      <c r="AA36" s="51"/>
      <c r="AB36" s="51"/>
      <c r="AC36" s="51"/>
      <c r="AD36" s="51"/>
      <c r="AE36" s="51"/>
    </row>
    <row r="37" spans="11:31">
      <c r="K37" s="51" t="str">
        <f t="shared" si="28"/>
        <v>-</v>
      </c>
      <c r="L37" s="51"/>
      <c r="M37" s="51"/>
      <c r="N37" s="51"/>
      <c r="O37" s="51"/>
      <c r="P37" s="51"/>
      <c r="Q37" s="51"/>
      <c r="R37" s="51"/>
      <c r="S37" s="51"/>
      <c r="T37" s="51"/>
      <c r="U37" s="51"/>
      <c r="V37" s="51"/>
      <c r="W37" s="51"/>
      <c r="X37" s="51"/>
      <c r="Y37" s="51"/>
      <c r="Z37" s="51"/>
      <c r="AA37" s="51"/>
      <c r="AB37" s="51"/>
      <c r="AC37" s="51"/>
      <c r="AD37" s="51"/>
      <c r="AE37" s="51"/>
    </row>
    <row r="38" spans="11:31">
      <c r="K38" s="51" t="str">
        <f t="shared" si="28"/>
        <v>-</v>
      </c>
      <c r="L38" s="51"/>
      <c r="M38" s="51"/>
      <c r="N38" s="51"/>
      <c r="O38" s="51"/>
      <c r="P38" s="51"/>
      <c r="Q38" s="51"/>
      <c r="R38" s="51"/>
      <c r="S38" s="51"/>
      <c r="T38" s="51"/>
      <c r="U38" s="51"/>
      <c r="V38" s="51"/>
      <c r="W38" s="51"/>
      <c r="X38" s="51"/>
      <c r="Y38" s="51"/>
      <c r="Z38" s="51"/>
      <c r="AA38" s="51"/>
      <c r="AB38" s="51"/>
      <c r="AC38" s="51"/>
      <c r="AD38" s="51"/>
      <c r="AE38" s="51"/>
    </row>
    <row r="39" spans="11:31">
      <c r="K39" s="51" t="str">
        <f t="shared" si="28"/>
        <v>-</v>
      </c>
      <c r="L39" s="51"/>
      <c r="M39" s="51"/>
      <c r="N39" s="51"/>
      <c r="O39" s="51"/>
      <c r="P39" s="51"/>
      <c r="Q39" s="51"/>
      <c r="R39" s="51"/>
      <c r="S39" s="51"/>
      <c r="T39" s="51"/>
      <c r="U39" s="51"/>
      <c r="V39" s="51"/>
      <c r="W39" s="51"/>
      <c r="X39" s="51"/>
      <c r="Y39" s="51"/>
      <c r="Z39" s="51"/>
      <c r="AA39" s="51"/>
      <c r="AB39" s="51"/>
      <c r="AC39" s="51"/>
      <c r="AD39" s="51"/>
      <c r="AE39" s="51"/>
    </row>
    <row r="40" spans="11:31">
      <c r="K40" s="51" t="str">
        <f t="shared" si="28"/>
        <v>-</v>
      </c>
      <c r="L40" s="51"/>
      <c r="M40" s="51"/>
      <c r="N40" s="51"/>
      <c r="O40" s="51"/>
      <c r="P40" s="51"/>
      <c r="Q40" s="51"/>
      <c r="R40" s="51"/>
      <c r="S40" s="51"/>
      <c r="T40" s="51"/>
      <c r="U40" s="51"/>
      <c r="V40" s="51"/>
      <c r="W40" s="51"/>
      <c r="X40" s="51"/>
      <c r="Y40" s="51"/>
      <c r="Z40" s="51"/>
      <c r="AA40" s="51"/>
      <c r="AB40" s="51"/>
      <c r="AC40" s="51"/>
      <c r="AD40" s="51"/>
      <c r="AE40" s="51"/>
    </row>
    <row r="41" spans="11:31">
      <c r="K41" s="51" t="str">
        <f t="shared" si="28"/>
        <v>-</v>
      </c>
      <c r="L41" s="51"/>
      <c r="M41" s="51"/>
      <c r="N41" s="51"/>
      <c r="O41" s="51"/>
      <c r="P41" s="51"/>
      <c r="Q41" s="51"/>
      <c r="R41" s="51"/>
      <c r="S41" s="51"/>
      <c r="T41" s="51"/>
      <c r="U41" s="51"/>
      <c r="V41" s="51"/>
      <c r="W41" s="51"/>
      <c r="X41" s="51"/>
      <c r="Y41" s="51"/>
      <c r="Z41" s="51"/>
      <c r="AA41" s="51"/>
      <c r="AB41" s="51"/>
      <c r="AC41" s="51"/>
      <c r="AD41" s="51"/>
      <c r="AE41" s="51"/>
    </row>
    <row r="42" spans="11:31">
      <c r="K42" s="51" t="str">
        <f t="shared" si="28"/>
        <v>-</v>
      </c>
      <c r="L42" s="51"/>
      <c r="M42" s="51"/>
      <c r="N42" s="51"/>
      <c r="O42" s="51"/>
      <c r="P42" s="51"/>
      <c r="Q42" s="51"/>
      <c r="R42" s="51"/>
      <c r="S42" s="51"/>
      <c r="T42" s="51"/>
      <c r="U42" s="51"/>
      <c r="V42" s="51"/>
      <c r="W42" s="51"/>
      <c r="X42" s="51"/>
      <c r="Y42" s="51"/>
      <c r="Z42" s="51"/>
      <c r="AA42" s="51"/>
      <c r="AB42" s="51"/>
      <c r="AC42" s="51"/>
      <c r="AD42" s="51"/>
      <c r="AE42" s="51"/>
    </row>
    <row r="43" spans="11:31">
      <c r="K43" s="51" t="str">
        <f t="shared" si="28"/>
        <v>-</v>
      </c>
      <c r="L43" s="51"/>
      <c r="M43" s="51"/>
      <c r="N43" s="51"/>
      <c r="O43" s="51"/>
      <c r="P43" s="51"/>
      <c r="Q43" s="51"/>
      <c r="R43" s="51"/>
      <c r="S43" s="51"/>
      <c r="T43" s="51"/>
      <c r="U43" s="51"/>
      <c r="V43" s="51"/>
      <c r="W43" s="51"/>
      <c r="X43" s="51"/>
      <c r="Y43" s="51"/>
      <c r="Z43" s="51"/>
      <c r="AA43" s="51"/>
      <c r="AB43" s="51"/>
      <c r="AC43" s="51"/>
      <c r="AD43" s="51"/>
      <c r="AE43" s="51"/>
    </row>
    <row r="44" spans="11:31">
      <c r="K44" s="51" t="str">
        <f t="shared" si="28"/>
        <v>-</v>
      </c>
      <c r="L44" s="51"/>
      <c r="M44" s="51"/>
      <c r="N44" s="51"/>
      <c r="O44" s="51"/>
      <c r="P44" s="51"/>
      <c r="Q44" s="51"/>
      <c r="R44" s="51"/>
      <c r="S44" s="51"/>
      <c r="T44" s="51"/>
      <c r="U44" s="51"/>
      <c r="V44" s="51"/>
      <c r="W44" s="51"/>
      <c r="X44" s="51"/>
      <c r="Y44" s="51"/>
      <c r="Z44" s="51"/>
      <c r="AA44" s="51"/>
      <c r="AB44" s="51"/>
      <c r="AC44" s="51"/>
      <c r="AD44" s="51"/>
      <c r="AE44" s="51"/>
    </row>
    <row r="45" spans="11:31">
      <c r="K45" s="51" t="str">
        <f t="shared" si="28"/>
        <v>-</v>
      </c>
      <c r="L45" s="51"/>
      <c r="M45" s="51"/>
      <c r="N45" s="51"/>
      <c r="O45" s="51"/>
      <c r="P45" s="51"/>
      <c r="Q45" s="51"/>
      <c r="R45" s="51"/>
      <c r="S45" s="51"/>
      <c r="T45" s="51"/>
      <c r="U45" s="51"/>
      <c r="V45" s="51"/>
      <c r="W45" s="51"/>
      <c r="X45" s="51"/>
      <c r="Y45" s="51"/>
      <c r="Z45" s="51"/>
      <c r="AA45" s="51"/>
      <c r="AB45" s="51"/>
      <c r="AC45" s="51"/>
      <c r="AD45" s="51"/>
      <c r="AE45" s="51"/>
    </row>
    <row r="46" spans="11:31">
      <c r="K46" s="51" t="str">
        <f t="shared" si="28"/>
        <v>-</v>
      </c>
      <c r="L46" s="51"/>
      <c r="M46" s="51"/>
      <c r="N46" s="51"/>
      <c r="O46" s="51"/>
      <c r="P46" s="51"/>
      <c r="Q46" s="51"/>
      <c r="R46" s="51"/>
      <c r="S46" s="51"/>
      <c r="T46" s="51"/>
      <c r="U46" s="51"/>
      <c r="V46" s="51"/>
      <c r="W46" s="51"/>
      <c r="X46" s="51"/>
      <c r="Y46" s="51"/>
      <c r="Z46" s="51"/>
      <c r="AA46" s="51"/>
      <c r="AB46" s="51"/>
      <c r="AC46" s="51"/>
      <c r="AD46" s="51"/>
      <c r="AE46" s="51"/>
    </row>
    <row r="47" spans="11:31">
      <c r="K47" s="51" t="str">
        <f t="shared" si="28"/>
        <v>-</v>
      </c>
      <c r="L47" s="51"/>
      <c r="M47" s="51"/>
      <c r="N47" s="51"/>
      <c r="O47" s="51"/>
      <c r="P47" s="51"/>
      <c r="Q47" s="51"/>
      <c r="R47" s="51"/>
      <c r="S47" s="51"/>
      <c r="T47" s="51"/>
      <c r="U47" s="51"/>
      <c r="V47" s="51"/>
      <c r="W47" s="51"/>
      <c r="X47" s="51"/>
      <c r="Y47" s="51"/>
      <c r="Z47" s="51"/>
      <c r="AA47" s="51"/>
      <c r="AB47" s="51"/>
      <c r="AC47" s="51"/>
      <c r="AD47" s="51"/>
      <c r="AE47" s="51"/>
    </row>
    <row r="48" spans="11:31">
      <c r="K48" s="51" t="str">
        <f t="shared" si="28"/>
        <v>-</v>
      </c>
      <c r="L48" s="51"/>
      <c r="M48" s="51"/>
      <c r="N48" s="51"/>
      <c r="O48" s="51"/>
      <c r="P48" s="51"/>
      <c r="Q48" s="51"/>
      <c r="R48" s="51"/>
      <c r="S48" s="51"/>
      <c r="T48" s="51"/>
      <c r="U48" s="51"/>
      <c r="V48" s="51"/>
      <c r="W48" s="51"/>
      <c r="X48" s="51"/>
      <c r="Y48" s="51"/>
      <c r="Z48" s="51"/>
      <c r="AA48" s="51"/>
      <c r="AB48" s="51"/>
      <c r="AC48" s="51"/>
      <c r="AD48" s="51"/>
      <c r="AE48" s="51"/>
    </row>
    <row r="49" spans="11:31">
      <c r="K49" s="51" t="str">
        <f t="shared" si="28"/>
        <v>-</v>
      </c>
      <c r="L49" s="51"/>
      <c r="M49" s="51"/>
      <c r="N49" s="51"/>
      <c r="O49" s="51"/>
      <c r="P49" s="51"/>
      <c r="Q49" s="51"/>
      <c r="R49" s="51"/>
      <c r="S49" s="51"/>
      <c r="T49" s="51"/>
      <c r="U49" s="51"/>
      <c r="V49" s="51"/>
      <c r="W49" s="51"/>
      <c r="X49" s="51"/>
      <c r="Y49" s="51"/>
      <c r="Z49" s="51"/>
      <c r="AA49" s="51"/>
      <c r="AB49" s="51"/>
      <c r="AC49" s="51"/>
      <c r="AD49" s="51"/>
      <c r="AE49" s="51"/>
    </row>
    <row r="50" spans="11:31">
      <c r="K50" s="51" t="str">
        <f t="shared" si="28"/>
        <v>-</v>
      </c>
      <c r="L50" s="51"/>
      <c r="M50" s="51"/>
      <c r="N50" s="51"/>
      <c r="O50" s="51"/>
      <c r="P50" s="51"/>
      <c r="Q50" s="51"/>
      <c r="R50" s="51"/>
      <c r="S50" s="51"/>
      <c r="T50" s="51"/>
      <c r="U50" s="51"/>
      <c r="V50" s="51"/>
      <c r="W50" s="51"/>
      <c r="X50" s="51"/>
      <c r="Y50" s="51"/>
      <c r="Z50" s="51"/>
      <c r="AA50" s="51"/>
      <c r="AB50" s="51"/>
      <c r="AC50" s="51"/>
      <c r="AD50" s="51"/>
      <c r="AE50" s="51"/>
    </row>
    <row r="51" spans="11:31">
      <c r="K51" s="51" t="str">
        <f t="shared" si="28"/>
        <v>-</v>
      </c>
      <c r="L51" s="51"/>
      <c r="M51" s="51"/>
      <c r="N51" s="51"/>
      <c r="O51" s="51"/>
      <c r="P51" s="51"/>
      <c r="Q51" s="51"/>
      <c r="R51" s="51"/>
      <c r="S51" s="51"/>
      <c r="T51" s="51"/>
      <c r="U51" s="51"/>
      <c r="V51" s="51"/>
      <c r="W51" s="51"/>
      <c r="X51" s="51"/>
      <c r="Y51" s="51"/>
      <c r="Z51" s="51"/>
      <c r="AA51" s="51"/>
      <c r="AB51" s="51"/>
      <c r="AC51" s="51"/>
      <c r="AD51" s="51"/>
      <c r="AE51" s="51"/>
    </row>
    <row r="52" spans="11:31">
      <c r="K52" s="51" t="str">
        <f t="shared" si="28"/>
        <v>-</v>
      </c>
      <c r="L52" s="51"/>
      <c r="M52" s="51"/>
      <c r="N52" s="51"/>
      <c r="O52" s="51"/>
      <c r="P52" s="51"/>
      <c r="Q52" s="51"/>
      <c r="R52" s="51"/>
      <c r="S52" s="51"/>
      <c r="T52" s="51"/>
      <c r="U52" s="51"/>
      <c r="V52" s="51"/>
      <c r="W52" s="51"/>
      <c r="X52" s="51"/>
      <c r="Y52" s="51"/>
      <c r="Z52" s="51"/>
      <c r="AA52" s="51"/>
      <c r="AB52" s="51"/>
      <c r="AC52" s="51"/>
      <c r="AD52" s="51"/>
      <c r="AE52" s="51"/>
    </row>
    <row r="53" spans="11:31">
      <c r="K53" s="51" t="str">
        <f t="shared" si="28"/>
        <v>-</v>
      </c>
      <c r="L53" s="51"/>
      <c r="M53" s="51"/>
      <c r="N53" s="51"/>
      <c r="O53" s="51"/>
      <c r="P53" s="51"/>
      <c r="Q53" s="51"/>
      <c r="R53" s="51"/>
      <c r="S53" s="51"/>
      <c r="T53" s="51"/>
      <c r="U53" s="51"/>
      <c r="V53" s="51"/>
      <c r="W53" s="51"/>
      <c r="X53" s="51"/>
      <c r="Y53" s="51"/>
      <c r="Z53" s="51"/>
      <c r="AA53" s="51"/>
      <c r="AB53" s="51"/>
      <c r="AC53" s="51"/>
      <c r="AD53" s="51"/>
      <c r="AE53" s="51"/>
    </row>
    <row r="54" spans="11:31">
      <c r="K54" s="51" t="str">
        <f t="shared" si="28"/>
        <v>-</v>
      </c>
      <c r="L54" s="51"/>
      <c r="M54" s="51"/>
      <c r="N54" s="51"/>
      <c r="O54" s="51"/>
      <c r="P54" s="51"/>
      <c r="Q54" s="51"/>
      <c r="R54" s="51"/>
      <c r="S54" s="51"/>
      <c r="T54" s="51"/>
      <c r="U54" s="51"/>
      <c r="V54" s="51"/>
      <c r="W54" s="51"/>
      <c r="X54" s="51"/>
      <c r="Y54" s="51"/>
      <c r="Z54" s="51"/>
      <c r="AA54" s="51"/>
      <c r="AB54" s="51"/>
      <c r="AC54" s="51"/>
      <c r="AD54" s="51"/>
      <c r="AE54" s="51"/>
    </row>
    <row r="55" spans="11:31">
      <c r="K55" s="51" t="str">
        <f t="shared" si="28"/>
        <v>-</v>
      </c>
      <c r="L55" s="51"/>
      <c r="M55" s="51"/>
      <c r="N55" s="51"/>
      <c r="O55" s="51"/>
      <c r="P55" s="51"/>
      <c r="Q55" s="51"/>
      <c r="R55" s="51"/>
      <c r="S55" s="51"/>
      <c r="T55" s="51"/>
      <c r="U55" s="51"/>
      <c r="V55" s="51"/>
      <c r="W55" s="51"/>
      <c r="X55" s="51"/>
      <c r="Y55" s="51"/>
      <c r="Z55" s="51"/>
      <c r="AA55" s="51"/>
      <c r="AB55" s="51"/>
      <c r="AC55" s="51"/>
      <c r="AD55" s="51"/>
      <c r="AE55" s="51"/>
    </row>
    <row r="56" spans="11:31">
      <c r="K56" s="51" t="str">
        <f t="shared" si="28"/>
        <v>-</v>
      </c>
      <c r="L56" s="51"/>
      <c r="M56" s="51"/>
      <c r="N56" s="51"/>
      <c r="O56" s="51"/>
      <c r="P56" s="51"/>
      <c r="Q56" s="51"/>
      <c r="R56" s="51"/>
      <c r="S56" s="51"/>
      <c r="T56" s="51"/>
      <c r="U56" s="51"/>
      <c r="V56" s="51"/>
      <c r="W56" s="51"/>
      <c r="X56" s="51"/>
      <c r="Y56" s="51"/>
      <c r="Z56" s="51"/>
      <c r="AA56" s="51"/>
      <c r="AB56" s="51"/>
      <c r="AC56" s="51"/>
      <c r="AD56" s="51"/>
      <c r="AE56" s="51"/>
    </row>
    <row r="57" spans="11:31">
      <c r="K57" s="51" t="str">
        <f t="shared" si="28"/>
        <v>-</v>
      </c>
      <c r="L57" s="51"/>
      <c r="M57" s="51"/>
      <c r="N57" s="51"/>
      <c r="O57" s="51"/>
      <c r="P57" s="51"/>
      <c r="Q57" s="51"/>
      <c r="R57" s="51"/>
      <c r="S57" s="51"/>
      <c r="T57" s="51"/>
      <c r="U57" s="51"/>
      <c r="V57" s="51"/>
      <c r="W57" s="51"/>
      <c r="X57" s="51"/>
      <c r="Y57" s="51"/>
      <c r="Z57" s="51"/>
      <c r="AA57" s="51"/>
      <c r="AB57" s="51"/>
      <c r="AC57" s="51"/>
      <c r="AD57" s="51"/>
      <c r="AE57" s="51"/>
    </row>
    <row r="58" spans="11:31">
      <c r="K58" s="51" t="str">
        <f t="shared" si="28"/>
        <v>-</v>
      </c>
      <c r="L58" s="51"/>
      <c r="M58" s="51"/>
      <c r="N58" s="51"/>
      <c r="O58" s="51"/>
      <c r="P58" s="51"/>
      <c r="Q58" s="51"/>
      <c r="R58" s="51"/>
      <c r="S58" s="51"/>
      <c r="T58" s="51"/>
      <c r="U58" s="51"/>
      <c r="V58" s="51"/>
      <c r="W58" s="51"/>
      <c r="X58" s="51"/>
      <c r="Y58" s="51"/>
      <c r="Z58" s="51"/>
      <c r="AA58" s="51"/>
      <c r="AB58" s="51"/>
      <c r="AC58" s="51"/>
      <c r="AD58" s="51"/>
      <c r="AE58" s="51"/>
    </row>
    <row r="59" spans="11:31">
      <c r="K59" s="51" t="str">
        <f t="shared" si="28"/>
        <v>-</v>
      </c>
      <c r="L59" s="51"/>
      <c r="M59" s="51"/>
      <c r="N59" s="51"/>
      <c r="O59" s="51"/>
      <c r="P59" s="51"/>
      <c r="Q59" s="51"/>
      <c r="R59" s="51"/>
      <c r="S59" s="51"/>
      <c r="T59" s="51"/>
      <c r="U59" s="51"/>
      <c r="V59" s="51"/>
      <c r="W59" s="51"/>
      <c r="X59" s="51"/>
      <c r="Y59" s="51"/>
      <c r="Z59" s="51"/>
      <c r="AA59" s="51"/>
      <c r="AB59" s="51"/>
      <c r="AC59" s="51"/>
      <c r="AD59" s="51"/>
      <c r="AE59" s="51"/>
    </row>
    <row r="60" spans="11:31">
      <c r="K60" s="51" t="str">
        <f t="shared" si="28"/>
        <v>-</v>
      </c>
      <c r="L60" s="51"/>
      <c r="M60" s="51"/>
      <c r="N60" s="51"/>
      <c r="O60" s="51"/>
      <c r="P60" s="51"/>
      <c r="Q60" s="51"/>
      <c r="R60" s="51"/>
      <c r="S60" s="51"/>
      <c r="T60" s="51"/>
      <c r="U60" s="51"/>
      <c r="V60" s="51"/>
      <c r="W60" s="51"/>
      <c r="X60" s="51"/>
      <c r="Y60" s="51"/>
      <c r="Z60" s="51"/>
      <c r="AA60" s="51"/>
      <c r="AB60" s="51"/>
      <c r="AC60" s="51"/>
      <c r="AD60" s="51"/>
      <c r="AE60" s="51"/>
    </row>
    <row r="61" spans="11:31">
      <c r="K61" s="51" t="str">
        <f t="shared" si="28"/>
        <v>-</v>
      </c>
      <c r="L61" s="51"/>
      <c r="M61" s="51"/>
      <c r="N61" s="51"/>
      <c r="O61" s="51"/>
      <c r="P61" s="51"/>
      <c r="Q61" s="51"/>
      <c r="R61" s="51"/>
      <c r="S61" s="51"/>
      <c r="T61" s="51"/>
      <c r="U61" s="51"/>
      <c r="V61" s="51"/>
      <c r="W61" s="51"/>
      <c r="X61" s="51"/>
      <c r="Y61" s="51"/>
      <c r="Z61" s="51"/>
      <c r="AA61" s="51"/>
      <c r="AB61" s="51"/>
      <c r="AC61" s="51"/>
      <c r="AD61" s="51"/>
      <c r="AE61" s="51"/>
    </row>
    <row r="62" spans="11:31">
      <c r="K62" s="51" t="str">
        <f t="shared" si="28"/>
        <v>-</v>
      </c>
      <c r="L62" s="51"/>
      <c r="M62" s="51"/>
      <c r="N62" s="51"/>
      <c r="O62" s="51"/>
      <c r="P62" s="51"/>
      <c r="Q62" s="51"/>
      <c r="R62" s="51"/>
      <c r="S62" s="51"/>
      <c r="T62" s="51"/>
      <c r="U62" s="51"/>
      <c r="V62" s="51"/>
      <c r="W62" s="51"/>
      <c r="X62" s="51"/>
      <c r="Y62" s="51"/>
      <c r="Z62" s="51"/>
      <c r="AA62" s="51"/>
      <c r="AB62" s="51"/>
      <c r="AC62" s="51"/>
      <c r="AD62" s="51"/>
      <c r="AE62" s="51"/>
    </row>
    <row r="63" spans="11:31">
      <c r="K63" s="51" t="str">
        <f t="shared" si="28"/>
        <v>-</v>
      </c>
      <c r="L63" s="51"/>
      <c r="M63" s="51"/>
      <c r="N63" s="51"/>
      <c r="O63" s="51"/>
      <c r="P63" s="51"/>
      <c r="Q63" s="51"/>
      <c r="R63" s="51"/>
      <c r="S63" s="51"/>
      <c r="T63" s="51"/>
      <c r="U63" s="51"/>
      <c r="V63" s="51"/>
      <c r="W63" s="51"/>
      <c r="X63" s="51"/>
      <c r="Y63" s="51"/>
      <c r="Z63" s="51"/>
      <c r="AA63" s="51"/>
      <c r="AB63" s="51"/>
      <c r="AC63" s="51"/>
      <c r="AD63" s="51"/>
      <c r="AE63" s="51"/>
    </row>
    <row r="64" spans="11:31">
      <c r="K64" s="51" t="str">
        <f t="shared" si="28"/>
        <v>-</v>
      </c>
      <c r="L64" s="51"/>
      <c r="M64" s="51"/>
      <c r="N64" s="51"/>
      <c r="O64" s="51"/>
      <c r="P64" s="51"/>
      <c r="Q64" s="51"/>
      <c r="R64" s="51"/>
      <c r="S64" s="51"/>
      <c r="T64" s="51"/>
      <c r="U64" s="51"/>
      <c r="V64" s="51"/>
      <c r="W64" s="51"/>
      <c r="X64" s="51"/>
      <c r="Y64" s="51"/>
      <c r="Z64" s="51"/>
      <c r="AA64" s="51"/>
      <c r="AB64" s="51"/>
      <c r="AC64" s="51"/>
      <c r="AD64" s="51"/>
      <c r="AE64" s="51"/>
    </row>
    <row r="65" spans="11:31">
      <c r="K65" s="51" t="str">
        <f t="shared" si="28"/>
        <v>-</v>
      </c>
      <c r="L65" s="51"/>
      <c r="M65" s="51"/>
      <c r="N65" s="51"/>
      <c r="O65" s="51"/>
      <c r="P65" s="51"/>
      <c r="Q65" s="51"/>
      <c r="R65" s="51"/>
      <c r="S65" s="51"/>
      <c r="T65" s="51"/>
      <c r="U65" s="51"/>
      <c r="V65" s="51"/>
      <c r="W65" s="51"/>
      <c r="X65" s="51"/>
      <c r="Y65" s="51"/>
      <c r="Z65" s="51"/>
      <c r="AA65" s="51"/>
      <c r="AB65" s="51"/>
      <c r="AC65" s="51"/>
      <c r="AD65" s="51"/>
      <c r="AE65" s="51"/>
    </row>
    <row r="66" spans="11:31">
      <c r="K66" s="51" t="str">
        <f t="shared" si="28"/>
        <v>-</v>
      </c>
      <c r="L66" s="51"/>
      <c r="M66" s="51"/>
      <c r="N66" s="51"/>
      <c r="O66" s="51"/>
      <c r="P66" s="51"/>
      <c r="Q66" s="51"/>
      <c r="R66" s="51"/>
      <c r="S66" s="51"/>
      <c r="T66" s="51"/>
      <c r="U66" s="51"/>
      <c r="V66" s="51"/>
      <c r="W66" s="51"/>
      <c r="X66" s="51"/>
      <c r="Y66" s="51"/>
      <c r="Z66" s="51"/>
      <c r="AA66" s="51"/>
      <c r="AB66" s="51"/>
      <c r="AC66" s="51"/>
      <c r="AD66" s="51"/>
      <c r="AE66" s="51"/>
    </row>
    <row r="67" spans="11:31">
      <c r="K67" s="51" t="str">
        <f t="shared" si="28"/>
        <v>-</v>
      </c>
      <c r="L67" s="51"/>
      <c r="M67" s="51"/>
      <c r="N67" s="51"/>
      <c r="O67" s="51"/>
      <c r="P67" s="51"/>
      <c r="Q67" s="51"/>
      <c r="R67" s="51"/>
      <c r="S67" s="51"/>
      <c r="T67" s="51"/>
      <c r="U67" s="51"/>
      <c r="V67" s="51"/>
      <c r="W67" s="51"/>
      <c r="X67" s="51"/>
      <c r="Y67" s="51"/>
      <c r="Z67" s="51"/>
      <c r="AA67" s="51"/>
      <c r="AB67" s="51"/>
      <c r="AC67" s="51"/>
      <c r="AD67" s="51"/>
      <c r="AE67" s="51"/>
    </row>
    <row r="68" spans="11:31">
      <c r="K68" s="51" t="str">
        <f t="shared" ref="K68:K131" si="29">CONCATENATE(H68,"-",I68)</f>
        <v>-</v>
      </c>
      <c r="L68" s="51"/>
      <c r="M68" s="51"/>
      <c r="N68" s="51"/>
      <c r="O68" s="51"/>
      <c r="P68" s="51"/>
      <c r="Q68" s="51"/>
      <c r="R68" s="51"/>
      <c r="S68" s="51"/>
      <c r="T68" s="51"/>
      <c r="U68" s="51"/>
      <c r="V68" s="51"/>
      <c r="W68" s="51"/>
      <c r="X68" s="51"/>
      <c r="Y68" s="51"/>
      <c r="Z68" s="51"/>
      <c r="AA68" s="51"/>
      <c r="AB68" s="51"/>
      <c r="AC68" s="51"/>
      <c r="AD68" s="51"/>
      <c r="AE68" s="51"/>
    </row>
    <row r="69" spans="11:31">
      <c r="K69" s="51" t="str">
        <f t="shared" si="29"/>
        <v>-</v>
      </c>
      <c r="L69" s="51"/>
      <c r="M69" s="51"/>
      <c r="N69" s="51"/>
      <c r="O69" s="51"/>
      <c r="P69" s="51"/>
      <c r="Q69" s="51"/>
      <c r="R69" s="51"/>
      <c r="S69" s="51"/>
      <c r="T69" s="51"/>
      <c r="U69" s="51"/>
      <c r="V69" s="51"/>
      <c r="W69" s="51"/>
      <c r="X69" s="51"/>
      <c r="Y69" s="51"/>
      <c r="Z69" s="51"/>
      <c r="AA69" s="51"/>
      <c r="AB69" s="51"/>
      <c r="AC69" s="51"/>
      <c r="AD69" s="51"/>
      <c r="AE69" s="51"/>
    </row>
    <row r="70" spans="11:31">
      <c r="K70" s="51" t="str">
        <f t="shared" si="29"/>
        <v>-</v>
      </c>
      <c r="L70" s="51"/>
      <c r="M70" s="51"/>
      <c r="N70" s="51"/>
      <c r="O70" s="51"/>
      <c r="P70" s="51"/>
      <c r="Q70" s="51"/>
      <c r="R70" s="51"/>
      <c r="S70" s="51"/>
      <c r="T70" s="51"/>
      <c r="U70" s="51"/>
      <c r="V70" s="51"/>
      <c r="W70" s="51"/>
      <c r="X70" s="51"/>
      <c r="Y70" s="51"/>
      <c r="Z70" s="51"/>
      <c r="AA70" s="51"/>
      <c r="AB70" s="51"/>
      <c r="AC70" s="51"/>
      <c r="AD70" s="51"/>
      <c r="AE70" s="51"/>
    </row>
    <row r="71" spans="11:31">
      <c r="K71" s="51" t="str">
        <f t="shared" si="29"/>
        <v>-</v>
      </c>
      <c r="L71" s="51"/>
      <c r="M71" s="51"/>
      <c r="N71" s="51"/>
      <c r="O71" s="51"/>
      <c r="P71" s="51"/>
      <c r="Q71" s="51"/>
      <c r="R71" s="51"/>
      <c r="S71" s="51"/>
      <c r="T71" s="51"/>
      <c r="U71" s="51"/>
      <c r="V71" s="51"/>
      <c r="W71" s="51"/>
      <c r="X71" s="51"/>
      <c r="Y71" s="51"/>
      <c r="Z71" s="51"/>
      <c r="AA71" s="51"/>
      <c r="AB71" s="51"/>
      <c r="AC71" s="51"/>
      <c r="AD71" s="51"/>
      <c r="AE71" s="51"/>
    </row>
    <row r="72" spans="11:31">
      <c r="K72" s="51" t="str">
        <f t="shared" si="29"/>
        <v>-</v>
      </c>
      <c r="L72" s="51"/>
      <c r="M72" s="51"/>
      <c r="N72" s="51"/>
      <c r="O72" s="51"/>
      <c r="P72" s="51"/>
      <c r="Q72" s="51"/>
      <c r="R72" s="51"/>
      <c r="S72" s="51"/>
      <c r="T72" s="51"/>
      <c r="U72" s="51"/>
      <c r="V72" s="51"/>
      <c r="W72" s="51"/>
      <c r="X72" s="51"/>
      <c r="Y72" s="51"/>
      <c r="Z72" s="51"/>
      <c r="AA72" s="51"/>
      <c r="AB72" s="51"/>
      <c r="AC72" s="51"/>
      <c r="AD72" s="51"/>
      <c r="AE72" s="51"/>
    </row>
    <row r="73" spans="11:31">
      <c r="K73" s="51" t="str">
        <f t="shared" si="29"/>
        <v>-</v>
      </c>
      <c r="L73" s="51"/>
      <c r="M73" s="51"/>
      <c r="N73" s="51"/>
      <c r="O73" s="51"/>
      <c r="P73" s="51"/>
      <c r="Q73" s="51"/>
      <c r="R73" s="51"/>
      <c r="S73" s="51"/>
      <c r="T73" s="51"/>
      <c r="U73" s="51"/>
      <c r="V73" s="51"/>
      <c r="W73" s="51"/>
      <c r="X73" s="51"/>
      <c r="Y73" s="51"/>
      <c r="Z73" s="51"/>
      <c r="AA73" s="51"/>
      <c r="AB73" s="51"/>
      <c r="AC73" s="51"/>
      <c r="AD73" s="51"/>
      <c r="AE73" s="51"/>
    </row>
    <row r="74" spans="11:31">
      <c r="K74" s="51" t="str">
        <f t="shared" si="29"/>
        <v>-</v>
      </c>
      <c r="L74" s="51"/>
      <c r="M74" s="51"/>
      <c r="N74" s="51"/>
      <c r="O74" s="51"/>
      <c r="P74" s="51"/>
      <c r="Q74" s="51"/>
      <c r="R74" s="51"/>
      <c r="S74" s="51"/>
      <c r="T74" s="51"/>
      <c r="U74" s="51"/>
      <c r="V74" s="51"/>
      <c r="W74" s="51"/>
      <c r="X74" s="51"/>
      <c r="Y74" s="51"/>
      <c r="Z74" s="51"/>
      <c r="AA74" s="51"/>
      <c r="AB74" s="51"/>
      <c r="AC74" s="51"/>
      <c r="AD74" s="51"/>
      <c r="AE74" s="51"/>
    </row>
    <row r="75" spans="11:31">
      <c r="K75" s="51" t="str">
        <f t="shared" si="29"/>
        <v>-</v>
      </c>
      <c r="L75" s="51"/>
      <c r="M75" s="51"/>
      <c r="N75" s="51"/>
      <c r="O75" s="51"/>
      <c r="P75" s="51"/>
      <c r="Q75" s="51"/>
      <c r="R75" s="51"/>
      <c r="S75" s="51"/>
      <c r="T75" s="51"/>
      <c r="U75" s="51"/>
      <c r="V75" s="51"/>
      <c r="W75" s="51"/>
      <c r="X75" s="51"/>
      <c r="Y75" s="51"/>
      <c r="Z75" s="51"/>
      <c r="AA75" s="51"/>
      <c r="AB75" s="51"/>
      <c r="AC75" s="51"/>
      <c r="AD75" s="51"/>
      <c r="AE75" s="51"/>
    </row>
    <row r="76" spans="11:31">
      <c r="K76" s="51" t="str">
        <f t="shared" si="29"/>
        <v>-</v>
      </c>
      <c r="L76" s="51"/>
      <c r="M76" s="51"/>
      <c r="N76" s="51"/>
      <c r="O76" s="51"/>
      <c r="P76" s="51"/>
      <c r="Q76" s="51"/>
      <c r="R76" s="51"/>
      <c r="S76" s="51"/>
      <c r="T76" s="51"/>
      <c r="U76" s="51"/>
      <c r="V76" s="51"/>
      <c r="W76" s="51"/>
      <c r="X76" s="51"/>
      <c r="Y76" s="51"/>
      <c r="Z76" s="51"/>
      <c r="AA76" s="51"/>
      <c r="AB76" s="51"/>
      <c r="AC76" s="51"/>
      <c r="AD76" s="51"/>
      <c r="AE76" s="51"/>
    </row>
    <row r="77" spans="11:31">
      <c r="K77" s="51" t="str">
        <f t="shared" si="29"/>
        <v>-</v>
      </c>
      <c r="L77" s="51"/>
      <c r="M77" s="51"/>
      <c r="N77" s="51"/>
      <c r="O77" s="51"/>
      <c r="P77" s="51"/>
      <c r="Q77" s="51"/>
      <c r="R77" s="51"/>
      <c r="S77" s="51"/>
      <c r="T77" s="51"/>
      <c r="U77" s="51"/>
      <c r="V77" s="51"/>
      <c r="W77" s="51"/>
      <c r="X77" s="51"/>
      <c r="Y77" s="51"/>
      <c r="Z77" s="51"/>
      <c r="AA77" s="51"/>
      <c r="AB77" s="51"/>
      <c r="AC77" s="51"/>
      <c r="AD77" s="51"/>
      <c r="AE77" s="51"/>
    </row>
    <row r="78" spans="11:31">
      <c r="K78" s="51" t="str">
        <f t="shared" si="29"/>
        <v>-</v>
      </c>
      <c r="L78" s="51"/>
      <c r="M78" s="51"/>
      <c r="N78" s="51"/>
      <c r="O78" s="51"/>
      <c r="P78" s="51"/>
      <c r="Q78" s="51"/>
      <c r="R78" s="51"/>
      <c r="S78" s="51"/>
      <c r="T78" s="51"/>
      <c r="U78" s="51"/>
      <c r="V78" s="51"/>
      <c r="W78" s="51"/>
      <c r="X78" s="51"/>
      <c r="Y78" s="51"/>
      <c r="Z78" s="51"/>
      <c r="AA78" s="51"/>
      <c r="AB78" s="51"/>
      <c r="AC78" s="51"/>
      <c r="AD78" s="51"/>
      <c r="AE78" s="51"/>
    </row>
    <row r="79" spans="11:31">
      <c r="K79" s="51" t="str">
        <f t="shared" si="29"/>
        <v>-</v>
      </c>
      <c r="L79" s="51"/>
      <c r="M79" s="51"/>
      <c r="N79" s="51"/>
      <c r="O79" s="51"/>
      <c r="P79" s="51"/>
      <c r="Q79" s="51"/>
      <c r="R79" s="51"/>
      <c r="S79" s="51"/>
      <c r="T79" s="51"/>
      <c r="U79" s="51"/>
      <c r="V79" s="51"/>
      <c r="W79" s="51"/>
      <c r="X79" s="51"/>
      <c r="Y79" s="51"/>
      <c r="Z79" s="51"/>
      <c r="AA79" s="51"/>
      <c r="AB79" s="51"/>
      <c r="AC79" s="51"/>
      <c r="AD79" s="51"/>
      <c r="AE79" s="51"/>
    </row>
    <row r="80" spans="11:31">
      <c r="K80" s="51" t="str">
        <f t="shared" si="29"/>
        <v>-</v>
      </c>
      <c r="L80" s="51"/>
      <c r="M80" s="51"/>
      <c r="N80" s="51"/>
      <c r="O80" s="51"/>
      <c r="P80" s="51"/>
      <c r="Q80" s="51"/>
      <c r="R80" s="51"/>
      <c r="S80" s="51"/>
      <c r="T80" s="51"/>
      <c r="U80" s="51"/>
      <c r="V80" s="51"/>
      <c r="W80" s="51"/>
      <c r="X80" s="51"/>
      <c r="Y80" s="51"/>
      <c r="Z80" s="51"/>
      <c r="AA80" s="51"/>
      <c r="AB80" s="51"/>
      <c r="AC80" s="51"/>
      <c r="AD80" s="51"/>
      <c r="AE80" s="51"/>
    </row>
    <row r="81" spans="11:31">
      <c r="K81" s="51" t="str">
        <f t="shared" si="29"/>
        <v>-</v>
      </c>
      <c r="L81" s="51"/>
      <c r="M81" s="51"/>
      <c r="N81" s="51"/>
      <c r="O81" s="51"/>
      <c r="P81" s="51"/>
      <c r="Q81" s="51"/>
      <c r="R81" s="51"/>
      <c r="S81" s="51"/>
      <c r="T81" s="51"/>
      <c r="U81" s="51"/>
      <c r="V81" s="51"/>
      <c r="W81" s="51"/>
      <c r="X81" s="51"/>
      <c r="Y81" s="51"/>
      <c r="Z81" s="51"/>
      <c r="AA81" s="51"/>
      <c r="AB81" s="51"/>
      <c r="AC81" s="51"/>
      <c r="AD81" s="51"/>
      <c r="AE81" s="51"/>
    </row>
    <row r="82" spans="11:31">
      <c r="K82" s="51" t="str">
        <f t="shared" si="29"/>
        <v>-</v>
      </c>
      <c r="L82" s="51"/>
      <c r="M82" s="51"/>
      <c r="N82" s="51"/>
      <c r="O82" s="51"/>
      <c r="P82" s="51"/>
      <c r="Q82" s="51"/>
      <c r="R82" s="51"/>
      <c r="S82" s="51"/>
      <c r="T82" s="51"/>
      <c r="U82" s="51"/>
      <c r="V82" s="51"/>
      <c r="W82" s="51"/>
      <c r="X82" s="51"/>
      <c r="Y82" s="51"/>
      <c r="Z82" s="51"/>
      <c r="AA82" s="51"/>
      <c r="AB82" s="51"/>
      <c r="AC82" s="51"/>
      <c r="AD82" s="51"/>
      <c r="AE82" s="51"/>
    </row>
    <row r="83" spans="11:31">
      <c r="K83" s="51" t="str">
        <f t="shared" si="29"/>
        <v>-</v>
      </c>
      <c r="L83" s="51"/>
      <c r="M83" s="51"/>
      <c r="N83" s="51"/>
      <c r="O83" s="51"/>
      <c r="P83" s="51"/>
      <c r="Q83" s="51"/>
      <c r="R83" s="51"/>
      <c r="S83" s="51"/>
      <c r="T83" s="51"/>
      <c r="U83" s="51"/>
      <c r="V83" s="51"/>
      <c r="W83" s="51"/>
      <c r="X83" s="51"/>
      <c r="Y83" s="51"/>
      <c r="Z83" s="51"/>
      <c r="AA83" s="51"/>
      <c r="AB83" s="51"/>
      <c r="AC83" s="51"/>
      <c r="AD83" s="51"/>
      <c r="AE83" s="51"/>
    </row>
    <row r="84" spans="11:31">
      <c r="K84" s="51" t="str">
        <f t="shared" si="29"/>
        <v>-</v>
      </c>
      <c r="L84" s="51"/>
      <c r="M84" s="51"/>
      <c r="N84" s="51"/>
      <c r="O84" s="51"/>
      <c r="P84" s="51"/>
      <c r="Q84" s="51"/>
      <c r="R84" s="51"/>
      <c r="S84" s="51"/>
      <c r="T84" s="51"/>
      <c r="U84" s="51"/>
      <c r="V84" s="51"/>
      <c r="W84" s="51"/>
      <c r="X84" s="51"/>
      <c r="Y84" s="51"/>
      <c r="Z84" s="51"/>
      <c r="AA84" s="51"/>
      <c r="AB84" s="51"/>
      <c r="AC84" s="51"/>
      <c r="AD84" s="51"/>
      <c r="AE84" s="51"/>
    </row>
    <row r="85" spans="11:31">
      <c r="K85" s="51" t="str">
        <f t="shared" si="29"/>
        <v>-</v>
      </c>
      <c r="L85" s="51"/>
      <c r="M85" s="51"/>
      <c r="N85" s="51"/>
      <c r="O85" s="51"/>
      <c r="P85" s="51"/>
      <c r="Q85" s="51"/>
      <c r="R85" s="51"/>
      <c r="S85" s="51"/>
      <c r="T85" s="51"/>
      <c r="U85" s="51"/>
      <c r="V85" s="51"/>
      <c r="W85" s="51"/>
      <c r="X85" s="51"/>
      <c r="Y85" s="51"/>
      <c r="Z85" s="51"/>
      <c r="AA85" s="51"/>
      <c r="AB85" s="51"/>
      <c r="AC85" s="51"/>
      <c r="AD85" s="51"/>
      <c r="AE85" s="51"/>
    </row>
    <row r="86" spans="11:31">
      <c r="K86" s="51" t="str">
        <f t="shared" si="29"/>
        <v>-</v>
      </c>
      <c r="L86" s="51"/>
      <c r="M86" s="51"/>
      <c r="N86" s="51"/>
      <c r="O86" s="51"/>
      <c r="P86" s="51"/>
      <c r="Q86" s="51"/>
      <c r="R86" s="51"/>
      <c r="S86" s="51"/>
      <c r="T86" s="51"/>
      <c r="U86" s="51"/>
      <c r="V86" s="51"/>
      <c r="W86" s="51"/>
      <c r="X86" s="51"/>
      <c r="Y86" s="51"/>
      <c r="Z86" s="51"/>
      <c r="AA86" s="51"/>
      <c r="AB86" s="51"/>
      <c r="AC86" s="51"/>
      <c r="AD86" s="51"/>
      <c r="AE86" s="51"/>
    </row>
    <row r="87" spans="11:31">
      <c r="K87" s="51" t="str">
        <f t="shared" si="29"/>
        <v>-</v>
      </c>
      <c r="L87" s="51"/>
      <c r="M87" s="51"/>
      <c r="N87" s="51"/>
      <c r="O87" s="51"/>
      <c r="P87" s="51"/>
      <c r="Q87" s="51"/>
      <c r="R87" s="51"/>
      <c r="S87" s="51"/>
      <c r="T87" s="51"/>
      <c r="U87" s="51"/>
      <c r="V87" s="51"/>
      <c r="W87" s="51"/>
      <c r="X87" s="51"/>
      <c r="Y87" s="51"/>
      <c r="Z87" s="51"/>
      <c r="AA87" s="51"/>
      <c r="AB87" s="51"/>
      <c r="AC87" s="51"/>
      <c r="AD87" s="51"/>
      <c r="AE87" s="51"/>
    </row>
    <row r="88" spans="11:31">
      <c r="K88" s="51" t="str">
        <f t="shared" si="29"/>
        <v>-</v>
      </c>
      <c r="L88" s="51"/>
      <c r="M88" s="51"/>
      <c r="N88" s="51"/>
      <c r="O88" s="51"/>
      <c r="P88" s="51"/>
      <c r="Q88" s="51"/>
      <c r="R88" s="51"/>
      <c r="S88" s="51"/>
      <c r="T88" s="51"/>
      <c r="U88" s="51"/>
      <c r="V88" s="51"/>
      <c r="W88" s="51"/>
      <c r="X88" s="51"/>
      <c r="Y88" s="51"/>
      <c r="Z88" s="51"/>
      <c r="AA88" s="51"/>
      <c r="AB88" s="51"/>
      <c r="AC88" s="51"/>
      <c r="AD88" s="51"/>
      <c r="AE88" s="51"/>
    </row>
    <row r="89" spans="11:31">
      <c r="K89" s="51" t="str">
        <f t="shared" si="29"/>
        <v>-</v>
      </c>
      <c r="L89" s="51"/>
      <c r="M89" s="51"/>
      <c r="N89" s="51"/>
      <c r="O89" s="51"/>
      <c r="P89" s="51"/>
      <c r="Q89" s="51"/>
      <c r="R89" s="51"/>
      <c r="S89" s="51"/>
      <c r="T89" s="51"/>
      <c r="U89" s="51"/>
      <c r="V89" s="51"/>
      <c r="W89" s="51"/>
      <c r="X89" s="51"/>
      <c r="Y89" s="51"/>
      <c r="Z89" s="51"/>
      <c r="AA89" s="51"/>
      <c r="AB89" s="51"/>
      <c r="AC89" s="51"/>
      <c r="AD89" s="51"/>
      <c r="AE89" s="51"/>
    </row>
    <row r="90" spans="11:31">
      <c r="K90" s="51" t="str">
        <f t="shared" si="29"/>
        <v>-</v>
      </c>
      <c r="L90" s="51"/>
      <c r="M90" s="51"/>
      <c r="N90" s="51"/>
      <c r="O90" s="51"/>
      <c r="P90" s="51"/>
      <c r="Q90" s="51"/>
      <c r="R90" s="51"/>
      <c r="S90" s="51"/>
      <c r="T90" s="51"/>
      <c r="U90" s="51"/>
      <c r="V90" s="51"/>
      <c r="W90" s="51"/>
      <c r="X90" s="51"/>
      <c r="Y90" s="51"/>
      <c r="Z90" s="51"/>
      <c r="AA90" s="51"/>
      <c r="AB90" s="51"/>
      <c r="AC90" s="51"/>
      <c r="AD90" s="51"/>
      <c r="AE90" s="51"/>
    </row>
    <row r="91" spans="11:31">
      <c r="K91" s="51" t="str">
        <f t="shared" si="29"/>
        <v>-</v>
      </c>
      <c r="L91" s="51"/>
      <c r="M91" s="51"/>
      <c r="N91" s="51"/>
      <c r="O91" s="51"/>
      <c r="P91" s="51"/>
      <c r="Q91" s="51"/>
      <c r="R91" s="51"/>
      <c r="S91" s="51"/>
      <c r="T91" s="51"/>
      <c r="U91" s="51"/>
      <c r="V91" s="51"/>
      <c r="W91" s="51"/>
      <c r="X91" s="51"/>
      <c r="Y91" s="51"/>
      <c r="Z91" s="51"/>
      <c r="AA91" s="51"/>
      <c r="AB91" s="51"/>
      <c r="AC91" s="51"/>
      <c r="AD91" s="51"/>
      <c r="AE91" s="51"/>
    </row>
    <row r="92" spans="11:31">
      <c r="K92" s="51" t="str">
        <f t="shared" si="29"/>
        <v>-</v>
      </c>
      <c r="L92" s="51"/>
      <c r="M92" s="51"/>
      <c r="N92" s="51"/>
      <c r="O92" s="51"/>
      <c r="P92" s="51"/>
      <c r="Q92" s="51"/>
      <c r="R92" s="51"/>
      <c r="S92" s="51"/>
      <c r="T92" s="51"/>
      <c r="U92" s="51"/>
      <c r="V92" s="51"/>
      <c r="W92" s="51"/>
      <c r="X92" s="51"/>
      <c r="Y92" s="51"/>
      <c r="Z92" s="51"/>
      <c r="AA92" s="51"/>
      <c r="AB92" s="51"/>
      <c r="AC92" s="51"/>
      <c r="AD92" s="51"/>
      <c r="AE92" s="51"/>
    </row>
    <row r="93" spans="11:31">
      <c r="K93" s="51" t="str">
        <f t="shared" si="29"/>
        <v>-</v>
      </c>
      <c r="L93" s="51"/>
      <c r="M93" s="51"/>
      <c r="N93" s="51"/>
      <c r="O93" s="51"/>
      <c r="P93" s="51"/>
      <c r="Q93" s="51"/>
      <c r="R93" s="51"/>
      <c r="S93" s="51"/>
      <c r="T93" s="51"/>
      <c r="U93" s="51"/>
      <c r="V93" s="51"/>
      <c r="W93" s="51"/>
      <c r="X93" s="51"/>
      <c r="Y93" s="51"/>
      <c r="Z93" s="51"/>
      <c r="AA93" s="51"/>
      <c r="AB93" s="51"/>
      <c r="AC93" s="51"/>
      <c r="AD93" s="51"/>
      <c r="AE93" s="51"/>
    </row>
    <row r="94" spans="11:31">
      <c r="K94" s="51" t="str">
        <f t="shared" si="29"/>
        <v>-</v>
      </c>
      <c r="L94" s="51"/>
      <c r="M94" s="51"/>
      <c r="N94" s="51"/>
      <c r="O94" s="51"/>
      <c r="P94" s="51"/>
      <c r="Q94" s="51"/>
      <c r="R94" s="51"/>
      <c r="S94" s="51"/>
      <c r="T94" s="51"/>
      <c r="U94" s="51"/>
      <c r="V94" s="51"/>
      <c r="W94" s="51"/>
      <c r="X94" s="51"/>
      <c r="Y94" s="51"/>
      <c r="Z94" s="51"/>
      <c r="AA94" s="51"/>
      <c r="AB94" s="51"/>
      <c r="AC94" s="51"/>
      <c r="AD94" s="51"/>
      <c r="AE94" s="51"/>
    </row>
    <row r="95" spans="11:31">
      <c r="K95" s="51" t="str">
        <f t="shared" si="29"/>
        <v>-</v>
      </c>
      <c r="L95" s="51"/>
      <c r="M95" s="51"/>
      <c r="N95" s="51"/>
      <c r="O95" s="51"/>
      <c r="P95" s="51"/>
      <c r="Q95" s="51"/>
      <c r="R95" s="51"/>
      <c r="S95" s="51"/>
      <c r="T95" s="51"/>
      <c r="U95" s="51"/>
      <c r="V95" s="51"/>
      <c r="W95" s="51"/>
      <c r="X95" s="51"/>
      <c r="Y95" s="51"/>
      <c r="Z95" s="51"/>
      <c r="AA95" s="51"/>
      <c r="AB95" s="51"/>
      <c r="AC95" s="51"/>
      <c r="AD95" s="51"/>
      <c r="AE95" s="51"/>
    </row>
    <row r="96" spans="11:31">
      <c r="K96" s="51" t="str">
        <f t="shared" si="29"/>
        <v>-</v>
      </c>
      <c r="L96" s="51"/>
      <c r="M96" s="51"/>
      <c r="N96" s="51"/>
      <c r="O96" s="51"/>
      <c r="P96" s="51"/>
      <c r="Q96" s="51"/>
      <c r="R96" s="51"/>
      <c r="S96" s="51"/>
      <c r="T96" s="51"/>
      <c r="U96" s="51"/>
      <c r="V96" s="51"/>
      <c r="W96" s="51"/>
      <c r="X96" s="51"/>
      <c r="Y96" s="51"/>
      <c r="Z96" s="51"/>
      <c r="AA96" s="51"/>
      <c r="AB96" s="51"/>
      <c r="AC96" s="51"/>
      <c r="AD96" s="51"/>
      <c r="AE96" s="51"/>
    </row>
    <row r="97" spans="11:31">
      <c r="K97" s="51" t="str">
        <f t="shared" si="29"/>
        <v>-</v>
      </c>
      <c r="L97" s="51"/>
      <c r="M97" s="51"/>
      <c r="N97" s="51"/>
      <c r="O97" s="51"/>
      <c r="P97" s="51"/>
      <c r="Q97" s="51"/>
      <c r="R97" s="51"/>
      <c r="S97" s="51"/>
      <c r="T97" s="51"/>
      <c r="U97" s="51"/>
      <c r="V97" s="51"/>
      <c r="W97" s="51"/>
      <c r="X97" s="51"/>
      <c r="Y97" s="51"/>
      <c r="Z97" s="51"/>
      <c r="AA97" s="51"/>
      <c r="AB97" s="51"/>
      <c r="AC97" s="51"/>
      <c r="AD97" s="51"/>
      <c r="AE97" s="51"/>
    </row>
    <row r="98" spans="11:31">
      <c r="K98" s="51" t="str">
        <f t="shared" si="29"/>
        <v>-</v>
      </c>
      <c r="L98" s="51"/>
      <c r="M98" s="51"/>
      <c r="N98" s="51"/>
      <c r="O98" s="51"/>
      <c r="P98" s="51"/>
      <c r="Q98" s="51"/>
      <c r="R98" s="51"/>
      <c r="S98" s="51"/>
      <c r="T98" s="51"/>
      <c r="U98" s="51"/>
      <c r="V98" s="51"/>
      <c r="W98" s="51"/>
      <c r="X98" s="51"/>
      <c r="Y98" s="51"/>
      <c r="Z98" s="51"/>
      <c r="AA98" s="51"/>
      <c r="AB98" s="51"/>
      <c r="AC98" s="51"/>
      <c r="AD98" s="51"/>
      <c r="AE98" s="51"/>
    </row>
    <row r="99" spans="11:31">
      <c r="K99" s="51" t="str">
        <f t="shared" si="29"/>
        <v>-</v>
      </c>
      <c r="L99" s="51"/>
      <c r="M99" s="51"/>
      <c r="N99" s="51"/>
      <c r="O99" s="51"/>
      <c r="P99" s="51"/>
      <c r="Q99" s="51"/>
      <c r="R99" s="51"/>
      <c r="S99" s="51"/>
      <c r="T99" s="51"/>
      <c r="U99" s="51"/>
      <c r="V99" s="51"/>
      <c r="W99" s="51"/>
      <c r="X99" s="51"/>
      <c r="Y99" s="51"/>
      <c r="Z99" s="51"/>
      <c r="AA99" s="51"/>
      <c r="AB99" s="51"/>
      <c r="AC99" s="51"/>
      <c r="AD99" s="51"/>
      <c r="AE99" s="51"/>
    </row>
    <row r="100" spans="11:31">
      <c r="K100" s="51" t="str">
        <f t="shared" si="29"/>
        <v>-</v>
      </c>
      <c r="L100" s="51"/>
      <c r="M100" s="51"/>
      <c r="N100" s="51"/>
      <c r="O100" s="51"/>
      <c r="P100" s="51"/>
      <c r="Q100" s="51"/>
      <c r="R100" s="51"/>
      <c r="S100" s="51"/>
      <c r="T100" s="51"/>
      <c r="U100" s="51"/>
      <c r="V100" s="51"/>
      <c r="W100" s="51"/>
      <c r="X100" s="51"/>
      <c r="Y100" s="51"/>
      <c r="Z100" s="51"/>
      <c r="AA100" s="51"/>
      <c r="AB100" s="51"/>
      <c r="AC100" s="51"/>
      <c r="AD100" s="51"/>
      <c r="AE100" s="51"/>
    </row>
    <row r="101" spans="11:31">
      <c r="K101" s="51" t="str">
        <f t="shared" si="29"/>
        <v>-</v>
      </c>
      <c r="L101" s="51"/>
      <c r="M101" s="51"/>
      <c r="N101" s="51"/>
      <c r="O101" s="51"/>
      <c r="P101" s="51"/>
      <c r="Q101" s="51"/>
      <c r="R101" s="51"/>
      <c r="S101" s="51"/>
      <c r="T101" s="51"/>
      <c r="U101" s="51"/>
      <c r="V101" s="51"/>
      <c r="W101" s="51"/>
      <c r="X101" s="51"/>
      <c r="Y101" s="51"/>
      <c r="Z101" s="51"/>
      <c r="AA101" s="51"/>
      <c r="AB101" s="51"/>
      <c r="AC101" s="51"/>
      <c r="AD101" s="51"/>
      <c r="AE101" s="51"/>
    </row>
    <row r="102" spans="11:31">
      <c r="K102" s="51" t="str">
        <f t="shared" si="29"/>
        <v>-</v>
      </c>
      <c r="L102" s="51"/>
      <c r="M102" s="51"/>
      <c r="N102" s="51"/>
      <c r="O102" s="51"/>
      <c r="P102" s="51"/>
      <c r="Q102" s="51"/>
      <c r="R102" s="51"/>
      <c r="S102" s="51"/>
      <c r="T102" s="51"/>
      <c r="U102" s="51"/>
      <c r="V102" s="51"/>
      <c r="W102" s="51"/>
      <c r="X102" s="51"/>
      <c r="Y102" s="51"/>
      <c r="Z102" s="51"/>
      <c r="AA102" s="51"/>
      <c r="AB102" s="51"/>
      <c r="AC102" s="51"/>
      <c r="AD102" s="51"/>
      <c r="AE102" s="51"/>
    </row>
    <row r="103" spans="11:31">
      <c r="K103" s="51" t="str">
        <f t="shared" si="29"/>
        <v>-</v>
      </c>
      <c r="L103" s="51"/>
      <c r="M103" s="51"/>
      <c r="N103" s="51"/>
      <c r="O103" s="51"/>
      <c r="P103" s="51"/>
      <c r="Q103" s="51"/>
      <c r="R103" s="51"/>
      <c r="S103" s="51"/>
      <c r="T103" s="51"/>
      <c r="U103" s="51"/>
      <c r="V103" s="51"/>
      <c r="W103" s="51"/>
      <c r="X103" s="51"/>
      <c r="Y103" s="51"/>
      <c r="Z103" s="51"/>
      <c r="AA103" s="51"/>
      <c r="AB103" s="51"/>
      <c r="AC103" s="51"/>
      <c r="AD103" s="51"/>
      <c r="AE103" s="51"/>
    </row>
    <row r="104" spans="11:31">
      <c r="K104" s="51" t="str">
        <f t="shared" si="29"/>
        <v>-</v>
      </c>
      <c r="L104" s="51"/>
      <c r="M104" s="51"/>
      <c r="N104" s="51"/>
      <c r="O104" s="51"/>
      <c r="P104" s="51"/>
      <c r="Q104" s="51"/>
      <c r="R104" s="51"/>
      <c r="S104" s="51"/>
      <c r="T104" s="51"/>
      <c r="U104" s="51"/>
      <c r="V104" s="51"/>
      <c r="W104" s="51"/>
      <c r="X104" s="51"/>
      <c r="Y104" s="51"/>
      <c r="Z104" s="51"/>
      <c r="AA104" s="51"/>
      <c r="AB104" s="51"/>
      <c r="AC104" s="51"/>
      <c r="AD104" s="51"/>
      <c r="AE104" s="51"/>
    </row>
    <row r="105" spans="11:31">
      <c r="K105" s="51" t="str">
        <f t="shared" si="29"/>
        <v>-</v>
      </c>
      <c r="L105" s="51"/>
      <c r="M105" s="51"/>
      <c r="N105" s="51"/>
      <c r="O105" s="51"/>
      <c r="P105" s="51"/>
      <c r="Q105" s="51"/>
      <c r="R105" s="51"/>
      <c r="S105" s="51"/>
      <c r="T105" s="51"/>
      <c r="U105" s="51"/>
      <c r="V105" s="51"/>
      <c r="W105" s="51"/>
      <c r="X105" s="51"/>
      <c r="Y105" s="51"/>
      <c r="Z105" s="51"/>
      <c r="AA105" s="51"/>
      <c r="AB105" s="51"/>
      <c r="AC105" s="51"/>
      <c r="AD105" s="51"/>
      <c r="AE105" s="51"/>
    </row>
    <row r="106" spans="11:31">
      <c r="K106" s="51" t="str">
        <f t="shared" si="29"/>
        <v>-</v>
      </c>
      <c r="L106" s="51"/>
      <c r="M106" s="51"/>
      <c r="N106" s="51"/>
      <c r="O106" s="51"/>
      <c r="P106" s="51"/>
      <c r="Q106" s="51"/>
      <c r="R106" s="51"/>
      <c r="S106" s="51"/>
      <c r="T106" s="51"/>
      <c r="U106" s="51"/>
      <c r="V106" s="51"/>
      <c r="W106" s="51"/>
      <c r="X106" s="51"/>
      <c r="Y106" s="51"/>
      <c r="Z106" s="51"/>
      <c r="AA106" s="51"/>
      <c r="AB106" s="51"/>
      <c r="AC106" s="51"/>
      <c r="AD106" s="51"/>
      <c r="AE106" s="51"/>
    </row>
    <row r="107" spans="11:31">
      <c r="K107" s="51" t="str">
        <f t="shared" si="29"/>
        <v>-</v>
      </c>
      <c r="L107" s="51"/>
      <c r="M107" s="51"/>
      <c r="N107" s="51"/>
      <c r="O107" s="51"/>
      <c r="P107" s="51"/>
      <c r="Q107" s="51"/>
      <c r="R107" s="51"/>
      <c r="S107" s="51"/>
      <c r="T107" s="51"/>
      <c r="U107" s="51"/>
      <c r="V107" s="51"/>
      <c r="W107" s="51"/>
      <c r="X107" s="51"/>
      <c r="Y107" s="51"/>
      <c r="Z107" s="51"/>
      <c r="AA107" s="51"/>
      <c r="AB107" s="51"/>
      <c r="AC107" s="51"/>
      <c r="AD107" s="51"/>
      <c r="AE107" s="51"/>
    </row>
    <row r="108" spans="11:31">
      <c r="K108" s="51" t="str">
        <f t="shared" si="29"/>
        <v>-</v>
      </c>
      <c r="L108" s="51"/>
      <c r="M108" s="51"/>
      <c r="N108" s="51"/>
      <c r="O108" s="51"/>
      <c r="P108" s="51"/>
      <c r="Q108" s="51"/>
      <c r="R108" s="51"/>
      <c r="S108" s="51"/>
      <c r="T108" s="51"/>
      <c r="U108" s="51"/>
      <c r="V108" s="51"/>
      <c r="W108" s="51"/>
      <c r="X108" s="51"/>
      <c r="Y108" s="51"/>
      <c r="Z108" s="51"/>
      <c r="AA108" s="51"/>
      <c r="AB108" s="51"/>
      <c r="AC108" s="51"/>
      <c r="AD108" s="51"/>
      <c r="AE108" s="51"/>
    </row>
    <row r="109" spans="11:31">
      <c r="K109" s="51" t="str">
        <f t="shared" si="29"/>
        <v>-</v>
      </c>
      <c r="L109" s="51"/>
      <c r="M109" s="51"/>
      <c r="N109" s="51"/>
      <c r="O109" s="51"/>
      <c r="P109" s="51"/>
      <c r="Q109" s="51"/>
      <c r="R109" s="51"/>
      <c r="S109" s="51"/>
      <c r="T109" s="51"/>
      <c r="U109" s="51"/>
      <c r="V109" s="51"/>
      <c r="W109" s="51"/>
      <c r="X109" s="51"/>
      <c r="Y109" s="51"/>
      <c r="Z109" s="51"/>
      <c r="AA109" s="51"/>
      <c r="AB109" s="51"/>
      <c r="AC109" s="51"/>
      <c r="AD109" s="51"/>
      <c r="AE109" s="51"/>
    </row>
    <row r="110" spans="11:31">
      <c r="K110" s="51" t="str">
        <f t="shared" si="29"/>
        <v>-</v>
      </c>
      <c r="L110" s="51"/>
      <c r="M110" s="51"/>
      <c r="N110" s="51"/>
      <c r="O110" s="51"/>
      <c r="P110" s="51"/>
      <c r="Q110" s="51"/>
      <c r="R110" s="51"/>
      <c r="S110" s="51"/>
      <c r="T110" s="51"/>
      <c r="U110" s="51"/>
      <c r="V110" s="51"/>
      <c r="W110" s="51"/>
      <c r="X110" s="51"/>
      <c r="Y110" s="51"/>
      <c r="Z110" s="51"/>
      <c r="AA110" s="51"/>
      <c r="AB110" s="51"/>
      <c r="AC110" s="51"/>
      <c r="AD110" s="51"/>
      <c r="AE110" s="51"/>
    </row>
    <row r="111" spans="11:31">
      <c r="K111" s="51" t="str">
        <f t="shared" si="29"/>
        <v>-</v>
      </c>
      <c r="L111" s="51"/>
      <c r="M111" s="51"/>
      <c r="N111" s="51"/>
      <c r="O111" s="51"/>
      <c r="P111" s="51"/>
      <c r="Q111" s="51"/>
      <c r="R111" s="51"/>
      <c r="S111" s="51"/>
      <c r="T111" s="51"/>
      <c r="U111" s="51"/>
      <c r="V111" s="51"/>
      <c r="W111" s="51"/>
      <c r="X111" s="51"/>
      <c r="Y111" s="51"/>
      <c r="Z111" s="51"/>
      <c r="AA111" s="51"/>
      <c r="AB111" s="51"/>
      <c r="AC111" s="51"/>
      <c r="AD111" s="51"/>
      <c r="AE111" s="51"/>
    </row>
    <row r="112" spans="11:31">
      <c r="K112" s="51" t="str">
        <f t="shared" si="29"/>
        <v>-</v>
      </c>
      <c r="L112" s="51"/>
      <c r="M112" s="51"/>
      <c r="N112" s="51"/>
      <c r="O112" s="51"/>
      <c r="P112" s="51"/>
      <c r="Q112" s="51"/>
      <c r="R112" s="51"/>
      <c r="S112" s="51"/>
      <c r="T112" s="51"/>
      <c r="U112" s="51"/>
      <c r="V112" s="51"/>
      <c r="W112" s="51"/>
      <c r="X112" s="51"/>
      <c r="Y112" s="51"/>
      <c r="Z112" s="51"/>
      <c r="AA112" s="51"/>
      <c r="AB112" s="51"/>
      <c r="AC112" s="51"/>
      <c r="AD112" s="51"/>
      <c r="AE112" s="51"/>
    </row>
    <row r="113" spans="11:31">
      <c r="K113" s="51" t="str">
        <f t="shared" si="29"/>
        <v>-</v>
      </c>
      <c r="L113" s="51"/>
      <c r="M113" s="51"/>
      <c r="N113" s="51"/>
      <c r="O113" s="51"/>
      <c r="P113" s="51"/>
      <c r="Q113" s="51"/>
      <c r="R113" s="51"/>
      <c r="S113" s="51"/>
      <c r="T113" s="51"/>
      <c r="U113" s="51"/>
      <c r="V113" s="51"/>
      <c r="W113" s="51"/>
      <c r="X113" s="51"/>
      <c r="Y113" s="51"/>
      <c r="Z113" s="51"/>
      <c r="AA113" s="51"/>
      <c r="AB113" s="51"/>
      <c r="AC113" s="51"/>
      <c r="AD113" s="51"/>
      <c r="AE113" s="51"/>
    </row>
    <row r="114" spans="11:31">
      <c r="K114" s="51" t="str">
        <f t="shared" si="29"/>
        <v>-</v>
      </c>
      <c r="L114" s="51"/>
      <c r="M114" s="51"/>
      <c r="N114" s="51"/>
      <c r="O114" s="51"/>
      <c r="P114" s="51"/>
      <c r="Q114" s="51"/>
      <c r="R114" s="51"/>
      <c r="S114" s="51"/>
      <c r="T114" s="51"/>
      <c r="U114" s="51"/>
      <c r="V114" s="51"/>
      <c r="W114" s="51"/>
      <c r="X114" s="51"/>
      <c r="Y114" s="51"/>
      <c r="Z114" s="51"/>
      <c r="AA114" s="51"/>
      <c r="AB114" s="51"/>
      <c r="AC114" s="51"/>
      <c r="AD114" s="51"/>
      <c r="AE114" s="51"/>
    </row>
    <row r="115" spans="11:31">
      <c r="K115" s="51" t="str">
        <f t="shared" si="29"/>
        <v>-</v>
      </c>
      <c r="L115" s="51"/>
      <c r="M115" s="51"/>
      <c r="N115" s="51"/>
      <c r="O115" s="51"/>
      <c r="P115" s="51"/>
      <c r="Q115" s="51"/>
      <c r="R115" s="51"/>
      <c r="S115" s="51"/>
      <c r="T115" s="51"/>
      <c r="U115" s="51"/>
      <c r="V115" s="51"/>
      <c r="W115" s="51"/>
      <c r="X115" s="51"/>
      <c r="Y115" s="51"/>
      <c r="Z115" s="51"/>
      <c r="AA115" s="51"/>
      <c r="AB115" s="51"/>
      <c r="AC115" s="51"/>
      <c r="AD115" s="51"/>
      <c r="AE115" s="51"/>
    </row>
    <row r="116" spans="11:31">
      <c r="K116" s="51" t="str">
        <f t="shared" si="29"/>
        <v>-</v>
      </c>
      <c r="L116" s="51"/>
      <c r="M116" s="51"/>
      <c r="N116" s="51"/>
      <c r="O116" s="51"/>
      <c r="P116" s="51"/>
      <c r="Q116" s="51"/>
      <c r="R116" s="51"/>
      <c r="S116" s="51"/>
      <c r="T116" s="51"/>
      <c r="U116" s="51"/>
      <c r="V116" s="51"/>
      <c r="W116" s="51"/>
      <c r="X116" s="51"/>
      <c r="Y116" s="51"/>
      <c r="Z116" s="51"/>
      <c r="AA116" s="51"/>
      <c r="AB116" s="51"/>
      <c r="AC116" s="51"/>
      <c r="AD116" s="51"/>
      <c r="AE116" s="51"/>
    </row>
    <row r="117" spans="11:31">
      <c r="K117" s="51" t="str">
        <f t="shared" si="29"/>
        <v>-</v>
      </c>
      <c r="L117" s="51"/>
      <c r="M117" s="51"/>
      <c r="N117" s="51"/>
      <c r="O117" s="51"/>
      <c r="P117" s="51"/>
      <c r="Q117" s="51"/>
      <c r="R117" s="51"/>
      <c r="S117" s="51"/>
      <c r="T117" s="51"/>
      <c r="U117" s="51"/>
      <c r="V117" s="51"/>
      <c r="W117" s="51"/>
      <c r="X117" s="51"/>
      <c r="Y117" s="51"/>
      <c r="Z117" s="51"/>
      <c r="AA117" s="51"/>
      <c r="AB117" s="51"/>
      <c r="AC117" s="51"/>
      <c r="AD117" s="51"/>
      <c r="AE117" s="51"/>
    </row>
    <row r="118" spans="11:31">
      <c r="K118" s="51" t="str">
        <f t="shared" si="29"/>
        <v>-</v>
      </c>
      <c r="L118" s="51"/>
      <c r="M118" s="51"/>
      <c r="N118" s="51"/>
      <c r="O118" s="51"/>
      <c r="P118" s="51"/>
      <c r="Q118" s="51"/>
      <c r="R118" s="51"/>
      <c r="S118" s="51"/>
      <c r="T118" s="51"/>
      <c r="U118" s="51"/>
      <c r="V118" s="51"/>
      <c r="W118" s="51"/>
      <c r="X118" s="51"/>
      <c r="Y118" s="51"/>
      <c r="Z118" s="51"/>
      <c r="AA118" s="51"/>
      <c r="AB118" s="51"/>
      <c r="AC118" s="51"/>
      <c r="AD118" s="51"/>
      <c r="AE118" s="51"/>
    </row>
    <row r="119" spans="11:31">
      <c r="K119" s="51" t="str">
        <f t="shared" si="29"/>
        <v>-</v>
      </c>
      <c r="L119" s="51"/>
      <c r="M119" s="51"/>
      <c r="N119" s="51"/>
      <c r="O119" s="51"/>
      <c r="P119" s="51"/>
      <c r="Q119" s="51"/>
      <c r="R119" s="51"/>
      <c r="S119" s="51"/>
      <c r="T119" s="51"/>
      <c r="U119" s="51"/>
      <c r="V119" s="51"/>
      <c r="W119" s="51"/>
      <c r="X119" s="51"/>
      <c r="Y119" s="51"/>
      <c r="Z119" s="51"/>
      <c r="AA119" s="51"/>
      <c r="AB119" s="51"/>
      <c r="AC119" s="51"/>
      <c r="AD119" s="51"/>
      <c r="AE119" s="51"/>
    </row>
    <row r="120" spans="11:31">
      <c r="K120" s="51" t="str">
        <f t="shared" si="29"/>
        <v>-</v>
      </c>
      <c r="L120" s="51"/>
      <c r="M120" s="51"/>
      <c r="N120" s="51"/>
      <c r="O120" s="51"/>
      <c r="P120" s="51"/>
      <c r="Q120" s="51"/>
      <c r="R120" s="51"/>
      <c r="S120" s="51"/>
      <c r="T120" s="51"/>
      <c r="U120" s="51"/>
      <c r="V120" s="51"/>
      <c r="W120" s="51"/>
      <c r="X120" s="51"/>
      <c r="Y120" s="51"/>
      <c r="Z120" s="51"/>
      <c r="AA120" s="51"/>
      <c r="AB120" s="51"/>
      <c r="AC120" s="51"/>
      <c r="AD120" s="51"/>
      <c r="AE120" s="51"/>
    </row>
    <row r="121" spans="11:31">
      <c r="K121" s="51" t="str">
        <f t="shared" si="29"/>
        <v>-</v>
      </c>
      <c r="L121" s="51"/>
      <c r="M121" s="51"/>
      <c r="N121" s="51"/>
      <c r="O121" s="51"/>
      <c r="P121" s="51"/>
      <c r="Q121" s="51"/>
      <c r="R121" s="51"/>
      <c r="S121" s="51"/>
      <c r="T121" s="51"/>
      <c r="U121" s="51"/>
      <c r="V121" s="51"/>
      <c r="W121" s="51"/>
      <c r="X121" s="51"/>
      <c r="Y121" s="51"/>
      <c r="Z121" s="51"/>
      <c r="AA121" s="51"/>
      <c r="AB121" s="51"/>
      <c r="AC121" s="51"/>
      <c r="AD121" s="51"/>
      <c r="AE121" s="51"/>
    </row>
    <row r="122" spans="11:31">
      <c r="K122" s="51" t="str">
        <f t="shared" si="29"/>
        <v>-</v>
      </c>
      <c r="L122" s="51"/>
      <c r="M122" s="51"/>
      <c r="N122" s="51"/>
      <c r="O122" s="51"/>
      <c r="P122" s="51"/>
      <c r="Q122" s="51"/>
      <c r="R122" s="51"/>
      <c r="S122" s="51"/>
      <c r="T122" s="51"/>
      <c r="U122" s="51"/>
      <c r="V122" s="51"/>
      <c r="W122" s="51"/>
      <c r="X122" s="51"/>
      <c r="Y122" s="51"/>
      <c r="Z122" s="51"/>
      <c r="AA122" s="51"/>
      <c r="AB122" s="51"/>
      <c r="AC122" s="51"/>
      <c r="AD122" s="51"/>
      <c r="AE122" s="51"/>
    </row>
    <row r="123" spans="11:31">
      <c r="K123" s="51" t="str">
        <f t="shared" si="29"/>
        <v>-</v>
      </c>
      <c r="L123" s="51"/>
      <c r="M123" s="51"/>
      <c r="N123" s="51"/>
      <c r="O123" s="51"/>
      <c r="P123" s="51"/>
      <c r="Q123" s="51"/>
      <c r="R123" s="51"/>
      <c r="S123" s="51"/>
      <c r="T123" s="51"/>
      <c r="U123" s="51"/>
      <c r="V123" s="51"/>
      <c r="W123" s="51"/>
      <c r="X123" s="51"/>
      <c r="Y123" s="51"/>
      <c r="Z123" s="51"/>
      <c r="AA123" s="51"/>
      <c r="AB123" s="51"/>
      <c r="AC123" s="51"/>
      <c r="AD123" s="51"/>
      <c r="AE123" s="51"/>
    </row>
    <row r="124" spans="11:31">
      <c r="K124" s="51" t="str">
        <f t="shared" si="29"/>
        <v>-</v>
      </c>
      <c r="L124" s="51"/>
      <c r="M124" s="51"/>
      <c r="N124" s="51"/>
      <c r="O124" s="51"/>
      <c r="P124" s="51"/>
      <c r="Q124" s="51"/>
      <c r="R124" s="51"/>
      <c r="S124" s="51"/>
      <c r="T124" s="51"/>
      <c r="U124" s="51"/>
      <c r="V124" s="51"/>
      <c r="W124" s="51"/>
      <c r="X124" s="51"/>
      <c r="Y124" s="51"/>
      <c r="Z124" s="51"/>
      <c r="AA124" s="51"/>
      <c r="AB124" s="51"/>
      <c r="AC124" s="51"/>
      <c r="AD124" s="51"/>
      <c r="AE124" s="51"/>
    </row>
    <row r="125" spans="11:31">
      <c r="K125" s="51" t="str">
        <f t="shared" si="29"/>
        <v>-</v>
      </c>
      <c r="L125" s="51"/>
      <c r="M125" s="51"/>
      <c r="N125" s="51"/>
      <c r="O125" s="51"/>
      <c r="P125" s="51"/>
      <c r="Q125" s="51"/>
      <c r="R125" s="51"/>
      <c r="S125" s="51"/>
      <c r="T125" s="51"/>
      <c r="U125" s="51"/>
      <c r="V125" s="51"/>
      <c r="W125" s="51"/>
      <c r="X125" s="51"/>
      <c r="Y125" s="51"/>
      <c r="Z125" s="51"/>
      <c r="AA125" s="51"/>
      <c r="AB125" s="51"/>
      <c r="AC125" s="51"/>
      <c r="AD125" s="51"/>
      <c r="AE125" s="51"/>
    </row>
    <row r="126" spans="11:31">
      <c r="K126" s="51" t="str">
        <f t="shared" si="29"/>
        <v>-</v>
      </c>
      <c r="L126" s="51"/>
      <c r="M126" s="51"/>
      <c r="N126" s="51"/>
      <c r="O126" s="51"/>
      <c r="P126" s="51"/>
      <c r="Q126" s="51"/>
      <c r="R126" s="51"/>
      <c r="S126" s="51"/>
      <c r="T126" s="51"/>
      <c r="U126" s="51"/>
      <c r="V126" s="51"/>
      <c r="W126" s="51"/>
      <c r="X126" s="51"/>
      <c r="Y126" s="51"/>
      <c r="Z126" s="51"/>
      <c r="AA126" s="51"/>
      <c r="AB126" s="51"/>
      <c r="AC126" s="51"/>
      <c r="AD126" s="51"/>
      <c r="AE126" s="51"/>
    </row>
    <row r="127" spans="11:31">
      <c r="K127" s="51" t="str">
        <f t="shared" si="29"/>
        <v>-</v>
      </c>
      <c r="L127" s="51"/>
      <c r="M127" s="51"/>
      <c r="N127" s="51"/>
      <c r="O127" s="51"/>
      <c r="P127" s="51"/>
      <c r="Q127" s="51"/>
      <c r="R127" s="51"/>
      <c r="S127" s="51"/>
      <c r="T127" s="51"/>
      <c r="U127" s="51"/>
      <c r="V127" s="51"/>
      <c r="W127" s="51"/>
      <c r="X127" s="51"/>
      <c r="Y127" s="51"/>
      <c r="Z127" s="51"/>
      <c r="AA127" s="51"/>
      <c r="AB127" s="51"/>
      <c r="AC127" s="51"/>
      <c r="AD127" s="51"/>
      <c r="AE127" s="51"/>
    </row>
    <row r="128" spans="11:31">
      <c r="K128" s="51" t="str">
        <f t="shared" si="29"/>
        <v>-</v>
      </c>
      <c r="L128" s="51"/>
      <c r="M128" s="51"/>
      <c r="N128" s="51"/>
      <c r="O128" s="51"/>
      <c r="P128" s="51"/>
      <c r="Q128" s="51"/>
      <c r="R128" s="51"/>
      <c r="S128" s="51"/>
      <c r="T128" s="51"/>
      <c r="U128" s="51"/>
      <c r="V128" s="51"/>
      <c r="W128" s="51"/>
      <c r="X128" s="51"/>
      <c r="Y128" s="51"/>
      <c r="Z128" s="51"/>
      <c r="AA128" s="51"/>
      <c r="AB128" s="51"/>
      <c r="AC128" s="51"/>
      <c r="AD128" s="51"/>
      <c r="AE128" s="51"/>
    </row>
    <row r="129" spans="11:31">
      <c r="K129" s="51" t="str">
        <f t="shared" si="29"/>
        <v>-</v>
      </c>
      <c r="L129" s="51"/>
      <c r="M129" s="51"/>
      <c r="N129" s="51"/>
      <c r="O129" s="51"/>
      <c r="P129" s="51"/>
      <c r="Q129" s="51"/>
      <c r="R129" s="51"/>
      <c r="S129" s="51"/>
      <c r="T129" s="51"/>
      <c r="U129" s="51"/>
      <c r="V129" s="51"/>
      <c r="W129" s="51"/>
      <c r="X129" s="51"/>
      <c r="Y129" s="51"/>
      <c r="Z129" s="51"/>
      <c r="AA129" s="51"/>
      <c r="AB129" s="51"/>
      <c r="AC129" s="51"/>
      <c r="AD129" s="51"/>
      <c r="AE129" s="51"/>
    </row>
    <row r="130" spans="11:31">
      <c r="K130" s="51" t="str">
        <f t="shared" si="29"/>
        <v>-</v>
      </c>
      <c r="L130" s="51"/>
      <c r="M130" s="51"/>
      <c r="N130" s="51"/>
      <c r="O130" s="51"/>
      <c r="P130" s="51"/>
      <c r="Q130" s="51"/>
      <c r="R130" s="51"/>
      <c r="S130" s="51"/>
      <c r="T130" s="51"/>
      <c r="U130" s="51"/>
      <c r="V130" s="51"/>
      <c r="W130" s="51"/>
      <c r="X130" s="51"/>
      <c r="Y130" s="51"/>
      <c r="Z130" s="51"/>
      <c r="AA130" s="51"/>
      <c r="AB130" s="51"/>
      <c r="AC130" s="51"/>
      <c r="AD130" s="51"/>
      <c r="AE130" s="51"/>
    </row>
    <row r="131" spans="11:31">
      <c r="K131" s="51" t="str">
        <f t="shared" si="29"/>
        <v>-</v>
      </c>
      <c r="L131" s="51"/>
      <c r="M131" s="51"/>
      <c r="N131" s="51"/>
      <c r="O131" s="51"/>
      <c r="P131" s="51"/>
      <c r="Q131" s="51"/>
      <c r="R131" s="51"/>
      <c r="S131" s="51"/>
      <c r="T131" s="51"/>
      <c r="U131" s="51"/>
      <c r="V131" s="51"/>
      <c r="W131" s="51"/>
      <c r="X131" s="51"/>
      <c r="Y131" s="51"/>
      <c r="Z131" s="51"/>
      <c r="AA131" s="51"/>
      <c r="AB131" s="51"/>
      <c r="AC131" s="51"/>
      <c r="AD131" s="51"/>
      <c r="AE131" s="51"/>
    </row>
    <row r="132" spans="11:31">
      <c r="K132" s="51" t="str">
        <f t="shared" ref="K132:K195" si="30">CONCATENATE(H132,"-",I132)</f>
        <v>-</v>
      </c>
      <c r="L132" s="51"/>
      <c r="M132" s="51"/>
      <c r="N132" s="51"/>
      <c r="O132" s="51"/>
      <c r="P132" s="51"/>
      <c r="Q132" s="51"/>
      <c r="R132" s="51"/>
      <c r="S132" s="51"/>
      <c r="T132" s="51"/>
      <c r="U132" s="51"/>
      <c r="V132" s="51"/>
      <c r="W132" s="51"/>
      <c r="X132" s="51"/>
      <c r="Y132" s="51"/>
      <c r="Z132" s="51"/>
      <c r="AA132" s="51"/>
      <c r="AB132" s="51"/>
      <c r="AC132" s="51"/>
      <c r="AD132" s="51"/>
      <c r="AE132" s="51"/>
    </row>
    <row r="133" spans="11:31">
      <c r="K133" s="51" t="str">
        <f t="shared" si="30"/>
        <v>-</v>
      </c>
      <c r="L133" s="51"/>
      <c r="M133" s="51"/>
      <c r="N133" s="51"/>
      <c r="O133" s="51"/>
      <c r="P133" s="51"/>
      <c r="Q133" s="51"/>
      <c r="R133" s="51"/>
      <c r="S133" s="51"/>
      <c r="T133" s="51"/>
      <c r="U133" s="51"/>
      <c r="V133" s="51"/>
      <c r="W133" s="51"/>
      <c r="X133" s="51"/>
      <c r="Y133" s="51"/>
      <c r="Z133" s="51"/>
      <c r="AA133" s="51"/>
      <c r="AB133" s="51"/>
      <c r="AC133" s="51"/>
      <c r="AD133" s="51"/>
      <c r="AE133" s="51"/>
    </row>
    <row r="134" spans="11:31">
      <c r="K134" s="51" t="str">
        <f t="shared" si="30"/>
        <v>-</v>
      </c>
      <c r="L134" s="51"/>
      <c r="M134" s="51"/>
      <c r="N134" s="51"/>
      <c r="O134" s="51"/>
      <c r="P134" s="51"/>
      <c r="Q134" s="51"/>
      <c r="R134" s="51"/>
      <c r="S134" s="51"/>
      <c r="T134" s="51"/>
      <c r="U134" s="51"/>
      <c r="V134" s="51"/>
      <c r="W134" s="51"/>
      <c r="X134" s="51"/>
      <c r="Y134" s="51"/>
      <c r="Z134" s="51"/>
      <c r="AA134" s="51"/>
      <c r="AB134" s="51"/>
      <c r="AC134" s="51"/>
      <c r="AD134" s="51"/>
      <c r="AE134" s="51"/>
    </row>
    <row r="135" spans="11:31">
      <c r="K135" s="51" t="str">
        <f t="shared" si="30"/>
        <v>-</v>
      </c>
      <c r="L135" s="51"/>
      <c r="M135" s="51"/>
      <c r="N135" s="51"/>
      <c r="O135" s="51"/>
      <c r="P135" s="51"/>
      <c r="Q135" s="51"/>
      <c r="R135" s="51"/>
      <c r="S135" s="51"/>
      <c r="T135" s="51"/>
      <c r="U135" s="51"/>
      <c r="V135" s="51"/>
      <c r="W135" s="51"/>
      <c r="X135" s="51"/>
      <c r="Y135" s="51"/>
      <c r="Z135" s="51"/>
      <c r="AA135" s="51"/>
      <c r="AB135" s="51"/>
      <c r="AC135" s="51"/>
      <c r="AD135" s="51"/>
      <c r="AE135" s="51"/>
    </row>
    <row r="136" spans="11:31">
      <c r="K136" s="51" t="str">
        <f t="shared" si="30"/>
        <v>-</v>
      </c>
      <c r="L136" s="51"/>
      <c r="M136" s="51"/>
      <c r="N136" s="51"/>
      <c r="O136" s="51"/>
      <c r="P136" s="51"/>
      <c r="Q136" s="51"/>
      <c r="R136" s="51"/>
      <c r="S136" s="51"/>
      <c r="T136" s="51"/>
      <c r="U136" s="51"/>
      <c r="V136" s="51"/>
      <c r="W136" s="51"/>
      <c r="X136" s="51"/>
      <c r="Y136" s="51"/>
      <c r="Z136" s="51"/>
      <c r="AA136" s="51"/>
      <c r="AB136" s="51"/>
      <c r="AC136" s="51"/>
      <c r="AD136" s="51"/>
      <c r="AE136" s="51"/>
    </row>
    <row r="137" spans="11:31">
      <c r="K137" s="51" t="str">
        <f t="shared" si="30"/>
        <v>-</v>
      </c>
      <c r="L137" s="51"/>
      <c r="M137" s="51"/>
      <c r="N137" s="51"/>
      <c r="O137" s="51"/>
      <c r="P137" s="51"/>
      <c r="Q137" s="51"/>
      <c r="R137" s="51"/>
      <c r="S137" s="51"/>
      <c r="T137" s="51"/>
      <c r="U137" s="51"/>
      <c r="V137" s="51"/>
      <c r="W137" s="51"/>
      <c r="X137" s="51"/>
      <c r="Y137" s="51"/>
      <c r="Z137" s="51"/>
      <c r="AA137" s="51"/>
      <c r="AB137" s="51"/>
      <c r="AC137" s="51"/>
      <c r="AD137" s="51"/>
      <c r="AE137" s="51"/>
    </row>
    <row r="138" spans="11:31">
      <c r="K138" s="51" t="str">
        <f t="shared" si="30"/>
        <v>-</v>
      </c>
      <c r="L138" s="51"/>
      <c r="M138" s="51"/>
      <c r="N138" s="51"/>
      <c r="O138" s="51"/>
      <c r="P138" s="51"/>
      <c r="Q138" s="51"/>
      <c r="R138" s="51"/>
      <c r="S138" s="51"/>
      <c r="T138" s="51"/>
      <c r="U138" s="51"/>
      <c r="V138" s="51"/>
      <c r="W138" s="51"/>
      <c r="X138" s="51"/>
      <c r="Y138" s="51"/>
      <c r="Z138" s="51"/>
      <c r="AA138" s="51"/>
      <c r="AB138" s="51"/>
      <c r="AC138" s="51"/>
      <c r="AD138" s="51"/>
      <c r="AE138" s="51"/>
    </row>
    <row r="139" spans="11:31">
      <c r="K139" s="51" t="str">
        <f t="shared" si="30"/>
        <v>-</v>
      </c>
      <c r="L139" s="51"/>
      <c r="M139" s="51"/>
      <c r="N139" s="51"/>
      <c r="O139" s="51"/>
      <c r="P139" s="51"/>
      <c r="Q139" s="51"/>
      <c r="R139" s="51"/>
      <c r="S139" s="51"/>
      <c r="T139" s="51"/>
      <c r="U139" s="51"/>
      <c r="V139" s="51"/>
      <c r="W139" s="51"/>
      <c r="X139" s="51"/>
      <c r="Y139" s="51"/>
      <c r="Z139" s="51"/>
      <c r="AA139" s="51"/>
      <c r="AB139" s="51"/>
      <c r="AC139" s="51"/>
      <c r="AD139" s="51"/>
      <c r="AE139" s="51"/>
    </row>
    <row r="140" spans="11:31">
      <c r="K140" s="51" t="str">
        <f t="shared" si="30"/>
        <v>-</v>
      </c>
      <c r="L140" s="51"/>
      <c r="M140" s="51"/>
      <c r="N140" s="51"/>
      <c r="O140" s="51"/>
      <c r="P140" s="51"/>
      <c r="Q140" s="51"/>
      <c r="R140" s="51"/>
      <c r="S140" s="51"/>
      <c r="T140" s="51"/>
      <c r="U140" s="51"/>
      <c r="V140" s="51"/>
      <c r="W140" s="51"/>
      <c r="X140" s="51"/>
      <c r="Y140" s="51"/>
      <c r="Z140" s="51"/>
      <c r="AA140" s="51"/>
      <c r="AB140" s="51"/>
      <c r="AC140" s="51"/>
      <c r="AD140" s="51"/>
      <c r="AE140" s="51"/>
    </row>
    <row r="141" spans="11:31">
      <c r="K141" s="51" t="str">
        <f t="shared" si="30"/>
        <v>-</v>
      </c>
      <c r="L141" s="51"/>
      <c r="M141" s="51"/>
      <c r="N141" s="51"/>
      <c r="O141" s="51"/>
      <c r="P141" s="51"/>
      <c r="Q141" s="51"/>
      <c r="R141" s="51"/>
      <c r="S141" s="51"/>
      <c r="T141" s="51"/>
      <c r="U141" s="51"/>
      <c r="V141" s="51"/>
      <c r="W141" s="51"/>
      <c r="X141" s="51"/>
      <c r="Y141" s="51"/>
      <c r="Z141" s="51"/>
      <c r="AA141" s="51"/>
      <c r="AB141" s="51"/>
      <c r="AC141" s="51"/>
      <c r="AD141" s="51"/>
      <c r="AE141" s="51"/>
    </row>
    <row r="142" spans="11:31">
      <c r="K142" s="51" t="str">
        <f t="shared" si="30"/>
        <v>-</v>
      </c>
      <c r="L142" s="51"/>
      <c r="M142" s="51"/>
      <c r="N142" s="51"/>
      <c r="O142" s="51"/>
      <c r="P142" s="51"/>
      <c r="Q142" s="51"/>
      <c r="R142" s="51"/>
      <c r="S142" s="51"/>
      <c r="T142" s="51"/>
      <c r="U142" s="51"/>
      <c r="V142" s="51"/>
      <c r="W142" s="51"/>
      <c r="X142" s="51"/>
      <c r="Y142" s="51"/>
      <c r="Z142" s="51"/>
      <c r="AA142" s="51"/>
      <c r="AB142" s="51"/>
      <c r="AC142" s="51"/>
      <c r="AD142" s="51"/>
      <c r="AE142" s="51"/>
    </row>
    <row r="143" spans="11:31">
      <c r="K143" s="51" t="str">
        <f t="shared" si="30"/>
        <v>-</v>
      </c>
      <c r="L143" s="51"/>
      <c r="M143" s="51"/>
      <c r="N143" s="51"/>
      <c r="O143" s="51"/>
      <c r="P143" s="51"/>
      <c r="Q143" s="51"/>
      <c r="R143" s="51"/>
      <c r="S143" s="51"/>
      <c r="T143" s="51"/>
      <c r="U143" s="51"/>
      <c r="V143" s="51"/>
      <c r="W143" s="51"/>
      <c r="X143" s="51"/>
      <c r="Y143" s="51"/>
      <c r="Z143" s="51"/>
      <c r="AA143" s="51"/>
      <c r="AB143" s="51"/>
      <c r="AC143" s="51"/>
      <c r="AD143" s="51"/>
      <c r="AE143" s="51"/>
    </row>
    <row r="144" spans="11:31">
      <c r="K144" s="51" t="str">
        <f t="shared" si="30"/>
        <v>-</v>
      </c>
      <c r="L144" s="51"/>
      <c r="M144" s="51"/>
      <c r="N144" s="51"/>
      <c r="O144" s="51"/>
      <c r="P144" s="51"/>
      <c r="Q144" s="51"/>
      <c r="R144" s="51"/>
      <c r="S144" s="51"/>
      <c r="T144" s="51"/>
      <c r="U144" s="51"/>
      <c r="V144" s="51"/>
      <c r="W144" s="51"/>
      <c r="X144" s="51"/>
      <c r="Y144" s="51"/>
      <c r="Z144" s="51"/>
      <c r="AA144" s="51"/>
      <c r="AB144" s="51"/>
      <c r="AC144" s="51"/>
      <c r="AD144" s="51"/>
      <c r="AE144" s="51"/>
    </row>
    <row r="145" spans="11:31">
      <c r="K145" s="51" t="str">
        <f t="shared" si="30"/>
        <v>-</v>
      </c>
      <c r="L145" s="51"/>
      <c r="M145" s="51"/>
      <c r="N145" s="51"/>
      <c r="O145" s="51"/>
      <c r="P145" s="51"/>
      <c r="Q145" s="51"/>
      <c r="R145" s="51"/>
      <c r="S145" s="51"/>
      <c r="T145" s="51"/>
      <c r="U145" s="51"/>
      <c r="V145" s="51"/>
      <c r="W145" s="51"/>
      <c r="X145" s="51"/>
      <c r="Y145" s="51"/>
      <c r="Z145" s="51"/>
      <c r="AA145" s="51"/>
      <c r="AB145" s="51"/>
      <c r="AC145" s="51"/>
      <c r="AD145" s="51"/>
      <c r="AE145" s="51"/>
    </row>
    <row r="146" spans="11:31">
      <c r="K146" s="51" t="str">
        <f t="shared" si="30"/>
        <v>-</v>
      </c>
      <c r="L146" s="51"/>
      <c r="M146" s="51"/>
      <c r="N146" s="51"/>
      <c r="O146" s="51"/>
      <c r="P146" s="51"/>
      <c r="Q146" s="51"/>
      <c r="R146" s="51"/>
      <c r="S146" s="51"/>
      <c r="T146" s="51"/>
      <c r="U146" s="51"/>
      <c r="V146" s="51"/>
      <c r="W146" s="51"/>
      <c r="X146" s="51"/>
      <c r="Y146" s="51"/>
      <c r="Z146" s="51"/>
      <c r="AA146" s="51"/>
      <c r="AB146" s="51"/>
      <c r="AC146" s="51"/>
      <c r="AD146" s="51"/>
      <c r="AE146" s="51"/>
    </row>
    <row r="147" spans="11:31">
      <c r="K147" s="51" t="str">
        <f t="shared" si="30"/>
        <v>-</v>
      </c>
      <c r="L147" s="51"/>
      <c r="M147" s="51"/>
      <c r="N147" s="51"/>
      <c r="O147" s="51"/>
      <c r="P147" s="51"/>
      <c r="Q147" s="51"/>
      <c r="R147" s="51"/>
      <c r="S147" s="51"/>
      <c r="T147" s="51"/>
      <c r="U147" s="51"/>
      <c r="V147" s="51"/>
      <c r="W147" s="51"/>
      <c r="X147" s="51"/>
      <c r="Y147" s="51"/>
      <c r="Z147" s="51"/>
      <c r="AA147" s="51"/>
      <c r="AB147" s="51"/>
      <c r="AC147" s="51"/>
      <c r="AD147" s="51"/>
      <c r="AE147" s="51"/>
    </row>
    <row r="148" spans="11:31">
      <c r="K148" s="51" t="str">
        <f t="shared" si="30"/>
        <v>-</v>
      </c>
      <c r="L148" s="51"/>
      <c r="M148" s="51"/>
      <c r="N148" s="51"/>
      <c r="O148" s="51"/>
      <c r="P148" s="51"/>
      <c r="Q148" s="51"/>
      <c r="R148" s="51"/>
      <c r="S148" s="51"/>
      <c r="T148" s="51"/>
      <c r="U148" s="51"/>
      <c r="V148" s="51"/>
      <c r="W148" s="51"/>
      <c r="X148" s="51"/>
      <c r="Y148" s="51"/>
      <c r="Z148" s="51"/>
      <c r="AA148" s="51"/>
      <c r="AB148" s="51"/>
      <c r="AC148" s="51"/>
      <c r="AD148" s="51"/>
      <c r="AE148" s="51"/>
    </row>
    <row r="149" spans="11:31">
      <c r="K149" s="51" t="str">
        <f t="shared" si="30"/>
        <v>-</v>
      </c>
      <c r="L149" s="51"/>
      <c r="M149" s="51"/>
      <c r="N149" s="51"/>
      <c r="O149" s="51"/>
      <c r="P149" s="51"/>
      <c r="Q149" s="51"/>
      <c r="R149" s="51"/>
      <c r="S149" s="51"/>
      <c r="T149" s="51"/>
      <c r="U149" s="51"/>
      <c r="V149" s="51"/>
      <c r="W149" s="51"/>
      <c r="X149" s="51"/>
      <c r="Y149" s="51"/>
      <c r="Z149" s="51"/>
      <c r="AA149" s="51"/>
      <c r="AB149" s="51"/>
      <c r="AC149" s="51"/>
      <c r="AD149" s="51"/>
      <c r="AE149" s="51"/>
    </row>
    <row r="150" spans="11:31">
      <c r="K150" s="51" t="str">
        <f t="shared" si="30"/>
        <v>-</v>
      </c>
      <c r="L150" s="51"/>
      <c r="M150" s="51"/>
      <c r="N150" s="51"/>
      <c r="O150" s="51"/>
      <c r="P150" s="51"/>
      <c r="Q150" s="51"/>
      <c r="R150" s="51"/>
      <c r="S150" s="51"/>
      <c r="T150" s="51"/>
      <c r="U150" s="51"/>
      <c r="V150" s="51"/>
      <c r="W150" s="51"/>
      <c r="X150" s="51"/>
      <c r="Y150" s="51"/>
      <c r="Z150" s="51"/>
      <c r="AA150" s="51"/>
      <c r="AB150" s="51"/>
      <c r="AC150" s="51"/>
      <c r="AD150" s="51"/>
      <c r="AE150" s="51"/>
    </row>
    <row r="151" spans="11:31">
      <c r="K151" s="51" t="str">
        <f t="shared" si="30"/>
        <v>-</v>
      </c>
      <c r="L151" s="51"/>
      <c r="M151" s="51"/>
      <c r="N151" s="51"/>
      <c r="O151" s="51"/>
      <c r="P151" s="51"/>
      <c r="Q151" s="51"/>
      <c r="R151" s="51"/>
      <c r="S151" s="51"/>
      <c r="T151" s="51"/>
      <c r="U151" s="51"/>
      <c r="V151" s="51"/>
      <c r="W151" s="51"/>
      <c r="X151" s="51"/>
      <c r="Y151" s="51"/>
      <c r="Z151" s="51"/>
      <c r="AA151" s="51"/>
      <c r="AB151" s="51"/>
      <c r="AC151" s="51"/>
      <c r="AD151" s="51"/>
      <c r="AE151" s="51"/>
    </row>
    <row r="152" spans="11:31">
      <c r="K152" s="51" t="str">
        <f t="shared" si="30"/>
        <v>-</v>
      </c>
      <c r="L152" s="51"/>
      <c r="M152" s="51"/>
      <c r="N152" s="51"/>
      <c r="O152" s="51"/>
      <c r="P152" s="51"/>
      <c r="Q152" s="51"/>
      <c r="R152" s="51"/>
      <c r="S152" s="51"/>
      <c r="T152" s="51"/>
      <c r="U152" s="51"/>
      <c r="V152" s="51"/>
      <c r="W152" s="51"/>
      <c r="X152" s="51"/>
      <c r="Y152" s="51"/>
      <c r="Z152" s="51"/>
      <c r="AA152" s="51"/>
      <c r="AB152" s="51"/>
      <c r="AC152" s="51"/>
      <c r="AD152" s="51"/>
      <c r="AE152" s="51"/>
    </row>
    <row r="153" spans="11:31">
      <c r="K153" s="51" t="str">
        <f t="shared" si="30"/>
        <v>-</v>
      </c>
      <c r="L153" s="51"/>
      <c r="M153" s="51"/>
      <c r="N153" s="51"/>
      <c r="O153" s="51"/>
      <c r="P153" s="51"/>
      <c r="Q153" s="51"/>
      <c r="R153" s="51"/>
      <c r="S153" s="51"/>
      <c r="T153" s="51"/>
      <c r="U153" s="51"/>
      <c r="V153" s="51"/>
      <c r="W153" s="51"/>
      <c r="X153" s="51"/>
      <c r="Y153" s="51"/>
      <c r="Z153" s="51"/>
      <c r="AA153" s="51"/>
      <c r="AB153" s="51"/>
      <c r="AC153" s="51"/>
      <c r="AD153" s="51"/>
      <c r="AE153" s="51"/>
    </row>
    <row r="154" spans="11:31">
      <c r="K154" s="51" t="str">
        <f t="shared" si="30"/>
        <v>-</v>
      </c>
      <c r="L154" s="51"/>
      <c r="M154" s="51"/>
      <c r="N154" s="51"/>
      <c r="O154" s="51"/>
      <c r="P154" s="51"/>
      <c r="Q154" s="51"/>
      <c r="R154" s="51"/>
      <c r="S154" s="51"/>
      <c r="T154" s="51"/>
      <c r="U154" s="51"/>
      <c r="V154" s="51"/>
      <c r="W154" s="51"/>
      <c r="X154" s="51"/>
      <c r="Y154" s="51"/>
      <c r="Z154" s="51"/>
      <c r="AA154" s="51"/>
      <c r="AB154" s="51"/>
      <c r="AC154" s="51"/>
      <c r="AD154" s="51"/>
      <c r="AE154" s="51"/>
    </row>
    <row r="155" spans="11:31">
      <c r="K155" s="51" t="str">
        <f t="shared" si="30"/>
        <v>-</v>
      </c>
      <c r="L155" s="51"/>
      <c r="M155" s="51"/>
      <c r="N155" s="51"/>
      <c r="O155" s="51"/>
      <c r="P155" s="51"/>
      <c r="Q155" s="51"/>
      <c r="R155" s="51"/>
      <c r="S155" s="51"/>
      <c r="T155" s="51"/>
      <c r="U155" s="51"/>
      <c r="V155" s="51"/>
      <c r="W155" s="51"/>
      <c r="X155" s="51"/>
      <c r="Y155" s="51"/>
      <c r="Z155" s="51"/>
      <c r="AA155" s="51"/>
      <c r="AB155" s="51"/>
      <c r="AC155" s="51"/>
      <c r="AD155" s="51"/>
      <c r="AE155" s="51"/>
    </row>
    <row r="156" spans="11:31">
      <c r="K156" s="51" t="str">
        <f t="shared" si="30"/>
        <v>-</v>
      </c>
      <c r="L156" s="51"/>
      <c r="M156" s="51"/>
      <c r="N156" s="51"/>
      <c r="O156" s="51"/>
      <c r="P156" s="51"/>
      <c r="Q156" s="51"/>
      <c r="R156" s="51"/>
      <c r="S156" s="51"/>
      <c r="T156" s="51"/>
      <c r="U156" s="51"/>
      <c r="V156" s="51"/>
      <c r="W156" s="51"/>
      <c r="X156" s="51"/>
      <c r="Y156" s="51"/>
      <c r="Z156" s="51"/>
      <c r="AA156" s="51"/>
      <c r="AB156" s="51"/>
      <c r="AC156" s="51"/>
      <c r="AD156" s="51"/>
      <c r="AE156" s="51"/>
    </row>
    <row r="157" spans="11:31">
      <c r="K157" s="51" t="str">
        <f t="shared" si="30"/>
        <v>-</v>
      </c>
      <c r="L157" s="51"/>
      <c r="M157" s="51"/>
      <c r="N157" s="51"/>
      <c r="O157" s="51"/>
      <c r="P157" s="51"/>
      <c r="Q157" s="51"/>
      <c r="R157" s="51"/>
      <c r="S157" s="51"/>
      <c r="T157" s="51"/>
      <c r="U157" s="51"/>
      <c r="V157" s="51"/>
      <c r="W157" s="51"/>
      <c r="X157" s="51"/>
      <c r="Y157" s="51"/>
      <c r="Z157" s="51"/>
      <c r="AA157" s="51"/>
      <c r="AB157" s="51"/>
      <c r="AC157" s="51"/>
      <c r="AD157" s="51"/>
      <c r="AE157" s="51"/>
    </row>
    <row r="158" spans="11:31">
      <c r="K158" s="51" t="str">
        <f t="shared" si="30"/>
        <v>-</v>
      </c>
      <c r="L158" s="51"/>
      <c r="M158" s="51"/>
      <c r="N158" s="51"/>
      <c r="O158" s="51"/>
      <c r="P158" s="51"/>
      <c r="Q158" s="51"/>
      <c r="R158" s="51"/>
      <c r="S158" s="51"/>
      <c r="T158" s="51"/>
      <c r="U158" s="51"/>
      <c r="V158" s="51"/>
      <c r="W158" s="51"/>
      <c r="X158" s="51"/>
      <c r="Y158" s="51"/>
      <c r="Z158" s="51"/>
      <c r="AA158" s="51"/>
      <c r="AB158" s="51"/>
      <c r="AC158" s="51"/>
      <c r="AD158" s="51"/>
      <c r="AE158" s="51"/>
    </row>
    <row r="159" spans="11:31">
      <c r="K159" s="51" t="str">
        <f t="shared" si="30"/>
        <v>-</v>
      </c>
      <c r="L159" s="51"/>
      <c r="M159" s="51"/>
      <c r="N159" s="51"/>
      <c r="O159" s="51"/>
      <c r="P159" s="51"/>
      <c r="Q159" s="51"/>
      <c r="R159" s="51"/>
      <c r="S159" s="51"/>
      <c r="T159" s="51"/>
      <c r="U159" s="51"/>
      <c r="V159" s="51"/>
      <c r="W159" s="51"/>
      <c r="X159" s="51"/>
      <c r="Y159" s="51"/>
      <c r="Z159" s="51"/>
      <c r="AA159" s="51"/>
      <c r="AB159" s="51"/>
      <c r="AC159" s="51"/>
      <c r="AD159" s="51"/>
      <c r="AE159" s="51"/>
    </row>
    <row r="160" spans="11:31">
      <c r="K160" s="51" t="str">
        <f t="shared" si="30"/>
        <v>-</v>
      </c>
      <c r="L160" s="51"/>
      <c r="M160" s="51"/>
      <c r="N160" s="51"/>
      <c r="O160" s="51"/>
      <c r="P160" s="51"/>
      <c r="Q160" s="51"/>
      <c r="R160" s="51"/>
      <c r="S160" s="51"/>
      <c r="T160" s="51"/>
      <c r="U160" s="51"/>
      <c r="V160" s="51"/>
      <c r="W160" s="51"/>
      <c r="X160" s="51"/>
      <c r="Y160" s="51"/>
      <c r="Z160" s="51"/>
      <c r="AA160" s="51"/>
      <c r="AB160" s="51"/>
      <c r="AC160" s="51"/>
      <c r="AD160" s="51"/>
      <c r="AE160" s="51"/>
    </row>
    <row r="161" spans="11:31">
      <c r="K161" s="51" t="str">
        <f t="shared" si="30"/>
        <v>-</v>
      </c>
      <c r="L161" s="51"/>
      <c r="M161" s="51"/>
      <c r="N161" s="51"/>
      <c r="O161" s="51"/>
      <c r="P161" s="51"/>
      <c r="Q161" s="51"/>
      <c r="R161" s="51"/>
      <c r="S161" s="51"/>
      <c r="T161" s="51"/>
      <c r="U161" s="51"/>
      <c r="V161" s="51"/>
      <c r="W161" s="51"/>
      <c r="X161" s="51"/>
      <c r="Y161" s="51"/>
      <c r="Z161" s="51"/>
      <c r="AA161" s="51"/>
      <c r="AB161" s="51"/>
      <c r="AC161" s="51"/>
      <c r="AD161" s="51"/>
      <c r="AE161" s="51"/>
    </row>
    <row r="162" spans="11:31">
      <c r="K162" s="51" t="str">
        <f t="shared" si="30"/>
        <v>-</v>
      </c>
      <c r="L162" s="51"/>
      <c r="M162" s="51"/>
      <c r="N162" s="51"/>
      <c r="O162" s="51"/>
      <c r="P162" s="51"/>
      <c r="Q162" s="51"/>
      <c r="R162" s="51"/>
      <c r="S162" s="51"/>
      <c r="T162" s="51"/>
      <c r="U162" s="51"/>
      <c r="V162" s="51"/>
      <c r="W162" s="51"/>
      <c r="X162" s="51"/>
      <c r="Y162" s="51"/>
      <c r="Z162" s="51"/>
      <c r="AA162" s="51"/>
      <c r="AB162" s="51"/>
      <c r="AC162" s="51"/>
      <c r="AD162" s="51"/>
      <c r="AE162" s="51"/>
    </row>
    <row r="163" spans="11:31">
      <c r="K163" s="51" t="str">
        <f t="shared" si="30"/>
        <v>-</v>
      </c>
      <c r="L163" s="51"/>
      <c r="M163" s="51"/>
      <c r="N163" s="51"/>
      <c r="O163" s="51"/>
      <c r="P163" s="51"/>
      <c r="Q163" s="51"/>
      <c r="R163" s="51"/>
      <c r="S163" s="51"/>
      <c r="T163" s="51"/>
      <c r="U163" s="51"/>
      <c r="V163" s="51"/>
      <c r="W163" s="51"/>
      <c r="X163" s="51"/>
      <c r="Y163" s="51"/>
      <c r="Z163" s="51"/>
      <c r="AA163" s="51"/>
      <c r="AB163" s="51"/>
      <c r="AC163" s="51"/>
      <c r="AD163" s="51"/>
      <c r="AE163" s="51"/>
    </row>
    <row r="164" spans="11:31">
      <c r="K164" s="51" t="str">
        <f t="shared" si="30"/>
        <v>-</v>
      </c>
      <c r="L164" s="51"/>
      <c r="M164" s="51"/>
      <c r="N164" s="51"/>
      <c r="O164" s="51"/>
      <c r="P164" s="51"/>
      <c r="Q164" s="51"/>
      <c r="R164" s="51"/>
      <c r="S164" s="51"/>
      <c r="T164" s="51"/>
      <c r="U164" s="51"/>
      <c r="V164" s="51"/>
      <c r="W164" s="51"/>
      <c r="X164" s="51"/>
      <c r="Y164" s="51"/>
      <c r="Z164" s="51"/>
      <c r="AA164" s="51"/>
      <c r="AB164" s="51"/>
      <c r="AC164" s="51"/>
      <c r="AD164" s="51"/>
      <c r="AE164" s="51"/>
    </row>
    <row r="165" spans="11:31">
      <c r="K165" s="51" t="str">
        <f t="shared" si="30"/>
        <v>-</v>
      </c>
      <c r="L165" s="51"/>
      <c r="M165" s="51"/>
      <c r="N165" s="51"/>
      <c r="O165" s="51"/>
      <c r="P165" s="51"/>
      <c r="Q165" s="51"/>
      <c r="R165" s="51"/>
      <c r="S165" s="51"/>
      <c r="T165" s="51"/>
      <c r="U165" s="51"/>
      <c r="V165" s="51"/>
      <c r="W165" s="51"/>
      <c r="X165" s="51"/>
      <c r="Y165" s="51"/>
      <c r="Z165" s="51"/>
      <c r="AA165" s="51"/>
      <c r="AB165" s="51"/>
      <c r="AC165" s="51"/>
      <c r="AD165" s="51"/>
      <c r="AE165" s="51"/>
    </row>
    <row r="166" spans="11:31">
      <c r="K166" s="51" t="str">
        <f t="shared" si="30"/>
        <v>-</v>
      </c>
      <c r="L166" s="51"/>
      <c r="M166" s="51"/>
      <c r="N166" s="51"/>
      <c r="O166" s="51"/>
      <c r="P166" s="51"/>
      <c r="Q166" s="51"/>
      <c r="R166" s="51"/>
      <c r="S166" s="51"/>
      <c r="T166" s="51"/>
      <c r="U166" s="51"/>
      <c r="V166" s="51"/>
      <c r="W166" s="51"/>
      <c r="X166" s="51"/>
      <c r="Y166" s="51"/>
      <c r="Z166" s="51"/>
      <c r="AA166" s="51"/>
      <c r="AB166" s="51"/>
      <c r="AC166" s="51"/>
      <c r="AD166" s="51"/>
      <c r="AE166" s="51"/>
    </row>
    <row r="167" spans="11:31">
      <c r="K167" s="51" t="str">
        <f t="shared" si="30"/>
        <v>-</v>
      </c>
      <c r="L167" s="51"/>
      <c r="M167" s="51"/>
      <c r="N167" s="51"/>
      <c r="O167" s="51"/>
      <c r="P167" s="51"/>
      <c r="Q167" s="51"/>
      <c r="R167" s="51"/>
      <c r="S167" s="51"/>
      <c r="T167" s="51"/>
      <c r="U167" s="51"/>
      <c r="V167" s="51"/>
      <c r="W167" s="51"/>
      <c r="X167" s="51"/>
      <c r="Y167" s="51"/>
      <c r="Z167" s="51"/>
      <c r="AA167" s="51"/>
      <c r="AB167" s="51"/>
      <c r="AC167" s="51"/>
      <c r="AD167" s="51"/>
      <c r="AE167" s="51"/>
    </row>
    <row r="168" spans="11:31">
      <c r="K168" s="51" t="str">
        <f t="shared" si="30"/>
        <v>-</v>
      </c>
      <c r="L168" s="51"/>
      <c r="M168" s="51"/>
      <c r="N168" s="51"/>
      <c r="O168" s="51"/>
      <c r="P168" s="51"/>
      <c r="Q168" s="51"/>
      <c r="R168" s="51"/>
      <c r="S168" s="51"/>
      <c r="T168" s="51"/>
      <c r="U168" s="51"/>
      <c r="V168" s="51"/>
      <c r="W168" s="51"/>
      <c r="X168" s="51"/>
      <c r="Y168" s="51"/>
      <c r="Z168" s="51"/>
      <c r="AA168" s="51"/>
      <c r="AB168" s="51"/>
      <c r="AC168" s="51"/>
      <c r="AD168" s="51"/>
      <c r="AE168" s="51"/>
    </row>
    <row r="169" spans="11:31">
      <c r="K169" s="51" t="str">
        <f t="shared" si="30"/>
        <v>-</v>
      </c>
      <c r="L169" s="51"/>
      <c r="M169" s="51"/>
      <c r="N169" s="51"/>
      <c r="O169" s="51"/>
      <c r="P169" s="51"/>
      <c r="Q169" s="51"/>
      <c r="R169" s="51"/>
      <c r="S169" s="51"/>
      <c r="T169" s="51"/>
      <c r="U169" s="51"/>
      <c r="V169" s="51"/>
      <c r="W169" s="51"/>
      <c r="X169" s="51"/>
      <c r="Y169" s="51"/>
      <c r="Z169" s="51"/>
      <c r="AA169" s="51"/>
      <c r="AB169" s="51"/>
      <c r="AC169" s="51"/>
      <c r="AD169" s="51"/>
      <c r="AE169" s="51"/>
    </row>
    <row r="170" spans="11:31">
      <c r="K170" s="51" t="str">
        <f t="shared" si="30"/>
        <v>-</v>
      </c>
      <c r="L170" s="51"/>
      <c r="M170" s="51"/>
      <c r="N170" s="51"/>
      <c r="O170" s="51"/>
      <c r="P170" s="51"/>
      <c r="Q170" s="51"/>
      <c r="R170" s="51"/>
      <c r="S170" s="51"/>
      <c r="T170" s="51"/>
      <c r="U170" s="51"/>
      <c r="V170" s="51"/>
      <c r="W170" s="51"/>
      <c r="X170" s="51"/>
      <c r="Y170" s="51"/>
      <c r="Z170" s="51"/>
      <c r="AA170" s="51"/>
      <c r="AB170" s="51"/>
      <c r="AC170" s="51"/>
      <c r="AD170" s="51"/>
      <c r="AE170" s="51"/>
    </row>
    <row r="171" spans="11:31">
      <c r="K171" s="51" t="str">
        <f t="shared" si="30"/>
        <v>-</v>
      </c>
      <c r="L171" s="51"/>
      <c r="M171" s="51"/>
      <c r="N171" s="51"/>
      <c r="O171" s="51"/>
      <c r="P171" s="51"/>
      <c r="Q171" s="51"/>
      <c r="R171" s="51"/>
      <c r="S171" s="51"/>
      <c r="T171" s="51"/>
      <c r="U171" s="51"/>
      <c r="V171" s="51"/>
      <c r="W171" s="51"/>
      <c r="X171" s="51"/>
      <c r="Y171" s="51"/>
      <c r="Z171" s="51"/>
      <c r="AA171" s="51"/>
      <c r="AB171" s="51"/>
      <c r="AC171" s="51"/>
      <c r="AD171" s="51"/>
      <c r="AE171" s="51"/>
    </row>
    <row r="172" spans="11:31">
      <c r="K172" s="51" t="str">
        <f t="shared" si="30"/>
        <v>-</v>
      </c>
      <c r="L172" s="51"/>
      <c r="M172" s="51"/>
      <c r="N172" s="51"/>
      <c r="O172" s="51"/>
      <c r="P172" s="51"/>
      <c r="Q172" s="51"/>
      <c r="R172" s="51"/>
      <c r="S172" s="51"/>
      <c r="T172" s="51"/>
      <c r="U172" s="51"/>
      <c r="V172" s="51"/>
      <c r="W172" s="51"/>
      <c r="X172" s="51"/>
      <c r="Y172" s="51"/>
      <c r="Z172" s="51"/>
      <c r="AA172" s="51"/>
      <c r="AB172" s="51"/>
      <c r="AC172" s="51"/>
      <c r="AD172" s="51"/>
      <c r="AE172" s="51"/>
    </row>
    <row r="173" spans="11:31">
      <c r="K173" s="51" t="str">
        <f t="shared" si="30"/>
        <v>-</v>
      </c>
      <c r="L173" s="51"/>
      <c r="M173" s="51"/>
      <c r="N173" s="51"/>
      <c r="O173" s="51"/>
      <c r="P173" s="51"/>
      <c r="Q173" s="51"/>
      <c r="R173" s="51"/>
      <c r="S173" s="51"/>
      <c r="T173" s="51"/>
      <c r="U173" s="51"/>
      <c r="V173" s="51"/>
      <c r="W173" s="51"/>
      <c r="X173" s="51"/>
      <c r="Y173" s="51"/>
      <c r="Z173" s="51"/>
      <c r="AA173" s="51"/>
      <c r="AB173" s="51"/>
      <c r="AC173" s="51"/>
      <c r="AD173" s="51"/>
      <c r="AE173" s="51"/>
    </row>
    <row r="174" spans="11:31">
      <c r="K174" s="51" t="str">
        <f t="shared" si="30"/>
        <v>-</v>
      </c>
      <c r="L174" s="51"/>
      <c r="M174" s="51"/>
      <c r="N174" s="51"/>
      <c r="O174" s="51"/>
      <c r="P174" s="51"/>
      <c r="Q174" s="51"/>
      <c r="R174" s="51"/>
      <c r="S174" s="51"/>
      <c r="T174" s="51"/>
      <c r="U174" s="51"/>
      <c r="V174" s="51"/>
      <c r="W174" s="51"/>
      <c r="X174" s="51"/>
      <c r="Y174" s="51"/>
      <c r="Z174" s="51"/>
      <c r="AA174" s="51"/>
      <c r="AB174" s="51"/>
      <c r="AC174" s="51"/>
      <c r="AD174" s="51"/>
      <c r="AE174" s="51"/>
    </row>
    <row r="175" spans="11:31">
      <c r="K175" s="51" t="str">
        <f t="shared" si="30"/>
        <v>-</v>
      </c>
      <c r="L175" s="51"/>
      <c r="M175" s="51"/>
      <c r="N175" s="51"/>
      <c r="O175" s="51"/>
      <c r="P175" s="51"/>
      <c r="Q175" s="51"/>
      <c r="R175" s="51"/>
      <c r="S175" s="51"/>
      <c r="T175" s="51"/>
      <c r="U175" s="51"/>
      <c r="V175" s="51"/>
      <c r="W175" s="51"/>
      <c r="X175" s="51"/>
      <c r="Y175" s="51"/>
      <c r="Z175" s="51"/>
      <c r="AA175" s="51"/>
      <c r="AB175" s="51"/>
      <c r="AC175" s="51"/>
      <c r="AD175" s="51"/>
      <c r="AE175" s="51"/>
    </row>
    <row r="176" spans="11:31">
      <c r="K176" s="51" t="str">
        <f t="shared" si="30"/>
        <v>-</v>
      </c>
      <c r="L176" s="51"/>
      <c r="M176" s="51"/>
      <c r="N176" s="51"/>
      <c r="O176" s="51"/>
      <c r="P176" s="51"/>
      <c r="Q176" s="51"/>
      <c r="R176" s="51"/>
      <c r="S176" s="51"/>
      <c r="T176" s="51"/>
      <c r="U176" s="51"/>
      <c r="V176" s="51"/>
      <c r="W176" s="51"/>
      <c r="X176" s="51"/>
      <c r="Y176" s="51"/>
      <c r="Z176" s="51"/>
      <c r="AA176" s="51"/>
      <c r="AB176" s="51"/>
      <c r="AC176" s="51"/>
      <c r="AD176" s="51"/>
      <c r="AE176" s="51"/>
    </row>
    <row r="177" spans="11:31">
      <c r="K177" s="51" t="str">
        <f t="shared" si="30"/>
        <v>-</v>
      </c>
      <c r="L177" s="51"/>
      <c r="M177" s="51"/>
      <c r="N177" s="51"/>
      <c r="O177" s="51"/>
      <c r="P177" s="51"/>
      <c r="Q177" s="51"/>
      <c r="R177" s="51"/>
      <c r="S177" s="51"/>
      <c r="T177" s="51"/>
      <c r="U177" s="51"/>
      <c r="V177" s="51"/>
      <c r="W177" s="51"/>
      <c r="X177" s="51"/>
      <c r="Y177" s="51"/>
      <c r="Z177" s="51"/>
      <c r="AA177" s="51"/>
      <c r="AB177" s="51"/>
      <c r="AC177" s="51"/>
      <c r="AD177" s="51"/>
      <c r="AE177" s="51"/>
    </row>
    <row r="178" spans="11:31">
      <c r="K178" s="51" t="str">
        <f t="shared" si="30"/>
        <v>-</v>
      </c>
      <c r="L178" s="51"/>
      <c r="M178" s="51"/>
      <c r="N178" s="51"/>
      <c r="O178" s="51"/>
      <c r="P178" s="51"/>
      <c r="Q178" s="51"/>
      <c r="R178" s="51"/>
      <c r="S178" s="51"/>
      <c r="T178" s="51"/>
      <c r="U178" s="51"/>
      <c r="V178" s="51"/>
      <c r="W178" s="51"/>
      <c r="X178" s="51"/>
      <c r="Y178" s="51"/>
      <c r="Z178" s="51"/>
      <c r="AA178" s="51"/>
      <c r="AB178" s="51"/>
      <c r="AC178" s="51"/>
      <c r="AD178" s="51"/>
      <c r="AE178" s="51"/>
    </row>
    <row r="179" spans="11:31">
      <c r="K179" s="51" t="str">
        <f t="shared" si="30"/>
        <v>-</v>
      </c>
      <c r="L179" s="51"/>
      <c r="M179" s="51"/>
      <c r="N179" s="51"/>
      <c r="O179" s="51"/>
      <c r="P179" s="51"/>
      <c r="Q179" s="51"/>
      <c r="R179" s="51"/>
      <c r="S179" s="51"/>
      <c r="T179" s="51"/>
      <c r="U179" s="51"/>
      <c r="V179" s="51"/>
      <c r="W179" s="51"/>
      <c r="X179" s="51"/>
      <c r="Y179" s="51"/>
      <c r="Z179" s="51"/>
      <c r="AA179" s="51"/>
      <c r="AB179" s="51"/>
      <c r="AC179" s="51"/>
      <c r="AD179" s="51"/>
      <c r="AE179" s="51"/>
    </row>
    <row r="180" spans="11:31">
      <c r="K180" s="51" t="str">
        <f t="shared" si="30"/>
        <v>-</v>
      </c>
      <c r="L180" s="51"/>
      <c r="M180" s="51"/>
      <c r="N180" s="51"/>
      <c r="O180" s="51"/>
      <c r="P180" s="51"/>
      <c r="Q180" s="51"/>
      <c r="R180" s="51"/>
      <c r="S180" s="51"/>
      <c r="T180" s="51"/>
      <c r="U180" s="51"/>
      <c r="V180" s="51"/>
      <c r="W180" s="51"/>
      <c r="X180" s="51"/>
      <c r="Y180" s="51"/>
      <c r="Z180" s="51"/>
      <c r="AA180" s="51"/>
      <c r="AB180" s="51"/>
      <c r="AC180" s="51"/>
      <c r="AD180" s="51"/>
      <c r="AE180" s="51"/>
    </row>
    <row r="181" spans="11:31">
      <c r="K181" s="51" t="str">
        <f t="shared" si="30"/>
        <v>-</v>
      </c>
      <c r="L181" s="51"/>
      <c r="M181" s="51"/>
      <c r="N181" s="51"/>
      <c r="O181" s="51"/>
      <c r="P181" s="51"/>
      <c r="Q181" s="51"/>
      <c r="R181" s="51"/>
      <c r="S181" s="51"/>
      <c r="T181" s="51"/>
      <c r="U181" s="51"/>
      <c r="V181" s="51"/>
      <c r="W181" s="51"/>
      <c r="X181" s="51"/>
      <c r="Y181" s="51"/>
      <c r="Z181" s="51"/>
      <c r="AA181" s="51"/>
      <c r="AB181" s="51"/>
      <c r="AC181" s="51"/>
      <c r="AD181" s="51"/>
      <c r="AE181" s="51"/>
    </row>
    <row r="182" spans="11:31">
      <c r="K182" s="51" t="str">
        <f t="shared" si="30"/>
        <v>-</v>
      </c>
      <c r="L182" s="51"/>
      <c r="M182" s="51"/>
      <c r="N182" s="51"/>
      <c r="O182" s="51"/>
      <c r="P182" s="51"/>
      <c r="Q182" s="51"/>
      <c r="R182" s="51"/>
      <c r="S182" s="51"/>
      <c r="T182" s="51"/>
      <c r="U182" s="51"/>
      <c r="V182" s="51"/>
      <c r="W182" s="51"/>
      <c r="X182" s="51"/>
      <c r="Y182" s="51"/>
      <c r="Z182" s="51"/>
      <c r="AA182" s="51"/>
      <c r="AB182" s="51"/>
      <c r="AC182" s="51"/>
      <c r="AD182" s="51"/>
      <c r="AE182" s="51"/>
    </row>
    <row r="183" spans="11:31">
      <c r="K183" s="51" t="str">
        <f t="shared" si="30"/>
        <v>-</v>
      </c>
      <c r="L183" s="51"/>
      <c r="M183" s="51"/>
      <c r="N183" s="51"/>
      <c r="O183" s="51"/>
      <c r="P183" s="51"/>
      <c r="Q183" s="51"/>
      <c r="R183" s="51"/>
      <c r="S183" s="51"/>
      <c r="T183" s="51"/>
      <c r="U183" s="51"/>
      <c r="V183" s="51"/>
      <c r="W183" s="51"/>
      <c r="X183" s="51"/>
      <c r="Y183" s="51"/>
      <c r="Z183" s="51"/>
      <c r="AA183" s="51"/>
      <c r="AB183" s="51"/>
      <c r="AC183" s="51"/>
      <c r="AD183" s="51"/>
      <c r="AE183" s="51"/>
    </row>
    <row r="184" spans="11:31">
      <c r="K184" s="51" t="str">
        <f t="shared" si="30"/>
        <v>-</v>
      </c>
      <c r="L184" s="51"/>
      <c r="M184" s="51"/>
      <c r="N184" s="51"/>
      <c r="O184" s="51"/>
      <c r="P184" s="51"/>
      <c r="Q184" s="51"/>
      <c r="R184" s="51"/>
      <c r="S184" s="51"/>
      <c r="T184" s="51"/>
      <c r="U184" s="51"/>
      <c r="V184" s="51"/>
      <c r="W184" s="51"/>
      <c r="X184" s="51"/>
      <c r="Y184" s="51"/>
      <c r="Z184" s="51"/>
      <c r="AA184" s="51"/>
      <c r="AB184" s="51"/>
      <c r="AC184" s="51"/>
      <c r="AD184" s="51"/>
      <c r="AE184" s="51"/>
    </row>
    <row r="185" spans="11:31">
      <c r="K185" s="51" t="str">
        <f t="shared" si="30"/>
        <v>-</v>
      </c>
      <c r="L185" s="51"/>
      <c r="M185" s="51"/>
      <c r="N185" s="51"/>
      <c r="O185" s="51"/>
      <c r="P185" s="51"/>
      <c r="Q185" s="51"/>
      <c r="R185" s="51"/>
      <c r="S185" s="51"/>
      <c r="T185" s="51"/>
      <c r="U185" s="51"/>
      <c r="V185" s="51"/>
      <c r="W185" s="51"/>
      <c r="X185" s="51"/>
      <c r="Y185" s="51"/>
      <c r="Z185" s="51"/>
      <c r="AA185" s="51"/>
      <c r="AB185" s="51"/>
      <c r="AC185" s="51"/>
      <c r="AD185" s="51"/>
      <c r="AE185" s="51"/>
    </row>
    <row r="186" spans="11:31">
      <c r="K186" s="51" t="str">
        <f t="shared" si="30"/>
        <v>-</v>
      </c>
      <c r="L186" s="51"/>
      <c r="M186" s="51"/>
      <c r="N186" s="51"/>
      <c r="O186" s="51"/>
      <c r="P186" s="51"/>
      <c r="Q186" s="51"/>
      <c r="R186" s="51"/>
      <c r="S186" s="51"/>
      <c r="T186" s="51"/>
      <c r="U186" s="51"/>
      <c r="V186" s="51"/>
      <c r="W186" s="51"/>
      <c r="X186" s="51"/>
      <c r="Y186" s="51"/>
      <c r="Z186" s="51"/>
      <c r="AA186" s="51"/>
      <c r="AB186" s="51"/>
      <c r="AC186" s="51"/>
      <c r="AD186" s="51"/>
      <c r="AE186" s="51"/>
    </row>
    <row r="187" spans="11:31">
      <c r="K187" s="51" t="str">
        <f t="shared" si="30"/>
        <v>-</v>
      </c>
      <c r="L187" s="51"/>
      <c r="M187" s="51"/>
      <c r="N187" s="51"/>
      <c r="O187" s="51"/>
      <c r="P187" s="51"/>
      <c r="Q187" s="51"/>
      <c r="R187" s="51"/>
      <c r="S187" s="51"/>
      <c r="T187" s="51"/>
      <c r="U187" s="51"/>
      <c r="V187" s="51"/>
      <c r="W187" s="51"/>
      <c r="X187" s="51"/>
      <c r="Y187" s="51"/>
      <c r="Z187" s="51"/>
      <c r="AA187" s="51"/>
      <c r="AB187" s="51"/>
      <c r="AC187" s="51"/>
      <c r="AD187" s="51"/>
      <c r="AE187" s="51"/>
    </row>
    <row r="188" spans="11:31">
      <c r="K188" s="51" t="str">
        <f t="shared" si="30"/>
        <v>-</v>
      </c>
      <c r="L188" s="51"/>
      <c r="M188" s="51"/>
      <c r="N188" s="51"/>
      <c r="O188" s="51"/>
      <c r="P188" s="51"/>
      <c r="Q188" s="51"/>
      <c r="R188" s="51"/>
      <c r="S188" s="51"/>
      <c r="T188" s="51"/>
      <c r="U188" s="51"/>
      <c r="V188" s="51"/>
      <c r="W188" s="51"/>
      <c r="X188" s="51"/>
      <c r="Y188" s="51"/>
      <c r="Z188" s="51"/>
      <c r="AA188" s="51"/>
      <c r="AB188" s="51"/>
      <c r="AC188" s="51"/>
      <c r="AD188" s="51"/>
      <c r="AE188" s="51"/>
    </row>
    <row r="189" spans="11:31">
      <c r="K189" s="51" t="str">
        <f t="shared" si="30"/>
        <v>-</v>
      </c>
      <c r="L189" s="51"/>
      <c r="M189" s="51"/>
      <c r="N189" s="51"/>
      <c r="O189" s="51"/>
      <c r="P189" s="51"/>
      <c r="Q189" s="51"/>
      <c r="R189" s="51"/>
      <c r="S189" s="51"/>
      <c r="T189" s="51"/>
      <c r="U189" s="51"/>
      <c r="V189" s="51"/>
      <c r="W189" s="51"/>
      <c r="X189" s="51"/>
      <c r="Y189" s="51"/>
      <c r="Z189" s="51"/>
      <c r="AA189" s="51"/>
      <c r="AB189" s="51"/>
      <c r="AC189" s="51"/>
      <c r="AD189" s="51"/>
      <c r="AE189" s="51"/>
    </row>
    <row r="190" spans="11:31">
      <c r="K190" s="51" t="str">
        <f t="shared" si="30"/>
        <v>-</v>
      </c>
      <c r="L190" s="51"/>
      <c r="M190" s="51"/>
      <c r="N190" s="51"/>
      <c r="O190" s="51"/>
      <c r="P190" s="51"/>
      <c r="Q190" s="51"/>
      <c r="R190" s="51"/>
      <c r="S190" s="51"/>
      <c r="T190" s="51"/>
      <c r="U190" s="51"/>
      <c r="V190" s="51"/>
      <c r="W190" s="51"/>
      <c r="X190" s="51"/>
      <c r="Y190" s="51"/>
      <c r="Z190" s="51"/>
      <c r="AA190" s="51"/>
      <c r="AB190" s="51"/>
      <c r="AC190" s="51"/>
      <c r="AD190" s="51"/>
      <c r="AE190" s="51"/>
    </row>
    <row r="191" spans="11:31">
      <c r="K191" s="51" t="str">
        <f t="shared" si="30"/>
        <v>-</v>
      </c>
      <c r="L191" s="51"/>
      <c r="M191" s="51"/>
      <c r="N191" s="51"/>
      <c r="O191" s="51"/>
      <c r="P191" s="51"/>
      <c r="Q191" s="51"/>
      <c r="R191" s="51"/>
      <c r="S191" s="51"/>
      <c r="T191" s="51"/>
      <c r="U191" s="51"/>
      <c r="V191" s="51"/>
      <c r="W191" s="51"/>
      <c r="X191" s="51"/>
      <c r="Y191" s="51"/>
      <c r="Z191" s="51"/>
      <c r="AA191" s="51"/>
      <c r="AB191" s="51"/>
      <c r="AC191" s="51"/>
      <c r="AD191" s="51"/>
      <c r="AE191" s="51"/>
    </row>
    <row r="192" spans="11:31">
      <c r="K192" s="51" t="str">
        <f t="shared" si="30"/>
        <v>-</v>
      </c>
      <c r="L192" s="51"/>
      <c r="M192" s="51"/>
      <c r="N192" s="51"/>
      <c r="O192" s="51"/>
      <c r="P192" s="51"/>
      <c r="Q192" s="51"/>
      <c r="R192" s="51"/>
      <c r="S192" s="51"/>
      <c r="T192" s="51"/>
      <c r="U192" s="51"/>
      <c r="V192" s="51"/>
      <c r="W192" s="51"/>
      <c r="X192" s="51"/>
      <c r="Y192" s="51"/>
      <c r="Z192" s="51"/>
      <c r="AA192" s="51"/>
      <c r="AB192" s="51"/>
      <c r="AC192" s="51"/>
      <c r="AD192" s="51"/>
      <c r="AE192" s="51"/>
    </row>
    <row r="193" spans="11:31">
      <c r="K193" s="51" t="str">
        <f t="shared" si="30"/>
        <v>-</v>
      </c>
      <c r="L193" s="51"/>
      <c r="M193" s="51"/>
      <c r="N193" s="51"/>
      <c r="O193" s="51"/>
      <c r="P193" s="51"/>
      <c r="Q193" s="51"/>
      <c r="R193" s="51"/>
      <c r="S193" s="51"/>
      <c r="T193" s="51"/>
      <c r="U193" s="51"/>
      <c r="V193" s="51"/>
      <c r="W193" s="51"/>
      <c r="X193" s="51"/>
      <c r="Y193" s="51"/>
      <c r="Z193" s="51"/>
      <c r="AA193" s="51"/>
      <c r="AB193" s="51"/>
      <c r="AC193" s="51"/>
      <c r="AD193" s="51"/>
      <c r="AE193" s="51"/>
    </row>
    <row r="194" spans="11:31">
      <c r="K194" s="51" t="str">
        <f t="shared" si="30"/>
        <v>-</v>
      </c>
      <c r="L194" s="51"/>
      <c r="M194" s="51"/>
      <c r="N194" s="51"/>
      <c r="O194" s="51"/>
      <c r="P194" s="51"/>
      <c r="Q194" s="51"/>
      <c r="R194" s="51"/>
      <c r="S194" s="51"/>
      <c r="T194" s="51"/>
      <c r="U194" s="51"/>
      <c r="V194" s="51"/>
      <c r="W194" s="51"/>
      <c r="X194" s="51"/>
      <c r="Y194" s="51"/>
      <c r="Z194" s="51"/>
      <c r="AA194" s="51"/>
      <c r="AB194" s="51"/>
      <c r="AC194" s="51"/>
      <c r="AD194" s="51"/>
      <c r="AE194" s="51"/>
    </row>
    <row r="195" spans="11:31">
      <c r="K195" s="51" t="str">
        <f t="shared" si="30"/>
        <v>-</v>
      </c>
      <c r="L195" s="51"/>
      <c r="M195" s="51"/>
      <c r="N195" s="51"/>
      <c r="O195" s="51"/>
      <c r="P195" s="51"/>
      <c r="Q195" s="51"/>
      <c r="R195" s="51"/>
      <c r="S195" s="51"/>
      <c r="T195" s="51"/>
      <c r="U195" s="51"/>
      <c r="V195" s="51"/>
      <c r="W195" s="51"/>
      <c r="X195" s="51"/>
      <c r="Y195" s="51"/>
      <c r="Z195" s="51"/>
      <c r="AA195" s="51"/>
      <c r="AB195" s="51"/>
      <c r="AC195" s="51"/>
      <c r="AD195" s="51"/>
      <c r="AE195" s="51"/>
    </row>
    <row r="196" spans="11:31">
      <c r="K196" s="51" t="str">
        <f t="shared" ref="K196:K259" si="31">CONCATENATE(H196,"-",I196)</f>
        <v>-</v>
      </c>
      <c r="L196" s="51"/>
      <c r="M196" s="51"/>
      <c r="N196" s="51"/>
      <c r="O196" s="51"/>
      <c r="P196" s="51"/>
      <c r="Q196" s="51"/>
      <c r="R196" s="51"/>
      <c r="S196" s="51"/>
      <c r="T196" s="51"/>
      <c r="U196" s="51"/>
      <c r="V196" s="51"/>
      <c r="W196" s="51"/>
      <c r="X196" s="51"/>
      <c r="Y196" s="51"/>
      <c r="Z196" s="51"/>
      <c r="AA196" s="51"/>
      <c r="AB196" s="51"/>
      <c r="AC196" s="51"/>
      <c r="AD196" s="51"/>
      <c r="AE196" s="51"/>
    </row>
    <row r="197" spans="11:31">
      <c r="K197" s="51" t="str">
        <f t="shared" si="31"/>
        <v>-</v>
      </c>
      <c r="L197" s="51"/>
      <c r="M197" s="51"/>
      <c r="N197" s="51"/>
      <c r="O197" s="51"/>
      <c r="P197" s="51"/>
      <c r="Q197" s="51"/>
      <c r="R197" s="51"/>
      <c r="S197" s="51"/>
      <c r="T197" s="51"/>
      <c r="U197" s="51"/>
      <c r="V197" s="51"/>
      <c r="W197" s="51"/>
      <c r="X197" s="51"/>
      <c r="Y197" s="51"/>
      <c r="Z197" s="51"/>
      <c r="AA197" s="51"/>
      <c r="AB197" s="51"/>
      <c r="AC197" s="51"/>
      <c r="AD197" s="51"/>
      <c r="AE197" s="51"/>
    </row>
    <row r="198" spans="11:31">
      <c r="K198" s="51" t="str">
        <f t="shared" si="31"/>
        <v>-</v>
      </c>
      <c r="L198" s="51"/>
      <c r="M198" s="51"/>
      <c r="N198" s="51"/>
      <c r="O198" s="51"/>
      <c r="P198" s="51"/>
      <c r="Q198" s="51"/>
      <c r="R198" s="51"/>
      <c r="S198" s="51"/>
      <c r="T198" s="51"/>
      <c r="U198" s="51"/>
      <c r="V198" s="51"/>
      <c r="W198" s="51"/>
      <c r="X198" s="51"/>
      <c r="Y198" s="51"/>
      <c r="Z198" s="51"/>
      <c r="AA198" s="51"/>
      <c r="AB198" s="51"/>
      <c r="AC198" s="51"/>
      <c r="AD198" s="51"/>
      <c r="AE198" s="51"/>
    </row>
    <row r="199" spans="11:31">
      <c r="K199" s="51" t="str">
        <f t="shared" si="31"/>
        <v>-</v>
      </c>
      <c r="L199" s="51"/>
      <c r="M199" s="51"/>
      <c r="N199" s="51"/>
      <c r="O199" s="51"/>
      <c r="P199" s="51"/>
      <c r="Q199" s="51"/>
      <c r="R199" s="51"/>
      <c r="S199" s="51"/>
      <c r="T199" s="51"/>
      <c r="U199" s="51"/>
      <c r="V199" s="51"/>
      <c r="W199" s="51"/>
      <c r="X199" s="51"/>
      <c r="Y199" s="51"/>
      <c r="Z199" s="51"/>
      <c r="AA199" s="51"/>
      <c r="AB199" s="51"/>
      <c r="AC199" s="51"/>
      <c r="AD199" s="51"/>
      <c r="AE199" s="51"/>
    </row>
    <row r="200" spans="11:31">
      <c r="K200" s="51" t="str">
        <f t="shared" si="31"/>
        <v>-</v>
      </c>
      <c r="L200" s="51"/>
      <c r="M200" s="51"/>
      <c r="N200" s="51"/>
      <c r="O200" s="51"/>
      <c r="P200" s="51"/>
      <c r="Q200" s="51"/>
      <c r="R200" s="51"/>
      <c r="S200" s="51"/>
      <c r="T200" s="51"/>
      <c r="U200" s="51"/>
      <c r="V200" s="51"/>
      <c r="W200" s="51"/>
      <c r="X200" s="51"/>
      <c r="Y200" s="51"/>
      <c r="Z200" s="51"/>
      <c r="AA200" s="51"/>
      <c r="AB200" s="51"/>
      <c r="AC200" s="51"/>
      <c r="AD200" s="51"/>
      <c r="AE200" s="51"/>
    </row>
    <row r="201" spans="11:31">
      <c r="K201" s="51" t="str">
        <f t="shared" si="31"/>
        <v>-</v>
      </c>
      <c r="L201" s="51"/>
      <c r="M201" s="51"/>
      <c r="N201" s="51"/>
      <c r="O201" s="51"/>
      <c r="P201" s="51"/>
      <c r="Q201" s="51"/>
      <c r="R201" s="51"/>
      <c r="S201" s="51"/>
      <c r="T201" s="51"/>
      <c r="U201" s="51"/>
      <c r="V201" s="51"/>
      <c r="W201" s="51"/>
      <c r="X201" s="51"/>
      <c r="Y201" s="51"/>
      <c r="Z201" s="51"/>
      <c r="AA201" s="51"/>
      <c r="AB201" s="51"/>
      <c r="AC201" s="51"/>
      <c r="AD201" s="51"/>
      <c r="AE201" s="51"/>
    </row>
    <row r="202" spans="11:31">
      <c r="K202" s="51" t="str">
        <f t="shared" si="31"/>
        <v>-</v>
      </c>
      <c r="L202" s="51"/>
      <c r="M202" s="51"/>
      <c r="N202" s="51"/>
      <c r="O202" s="51"/>
      <c r="P202" s="51"/>
      <c r="Q202" s="51"/>
      <c r="R202" s="51"/>
      <c r="S202" s="51"/>
      <c r="T202" s="51"/>
      <c r="U202" s="51"/>
      <c r="V202" s="51"/>
      <c r="W202" s="51"/>
      <c r="X202" s="51"/>
      <c r="Y202" s="51"/>
      <c r="Z202" s="51"/>
      <c r="AA202" s="51"/>
      <c r="AB202" s="51"/>
      <c r="AC202" s="51"/>
      <c r="AD202" s="51"/>
      <c r="AE202" s="51"/>
    </row>
    <row r="203" spans="11:31">
      <c r="K203" s="51" t="str">
        <f t="shared" si="31"/>
        <v>-</v>
      </c>
      <c r="L203" s="51"/>
      <c r="M203" s="51"/>
      <c r="N203" s="51"/>
      <c r="O203" s="51"/>
      <c r="P203" s="51"/>
      <c r="Q203" s="51"/>
      <c r="R203" s="51"/>
      <c r="S203" s="51"/>
      <c r="T203" s="51"/>
      <c r="U203" s="51"/>
      <c r="V203" s="51"/>
      <c r="W203" s="51"/>
      <c r="X203" s="51"/>
      <c r="Y203" s="51"/>
      <c r="Z203" s="51"/>
      <c r="AA203" s="51"/>
      <c r="AB203" s="51"/>
      <c r="AC203" s="51"/>
      <c r="AD203" s="51"/>
      <c r="AE203" s="51"/>
    </row>
    <row r="204" spans="11:31">
      <c r="K204" s="51" t="str">
        <f t="shared" si="31"/>
        <v>-</v>
      </c>
      <c r="L204" s="51"/>
      <c r="M204" s="51"/>
      <c r="N204" s="51"/>
      <c r="O204" s="51"/>
      <c r="P204" s="51"/>
      <c r="Q204" s="51"/>
      <c r="R204" s="51"/>
      <c r="S204" s="51"/>
      <c r="T204" s="51"/>
      <c r="U204" s="51"/>
      <c r="V204" s="51"/>
      <c r="W204" s="51"/>
      <c r="X204" s="51"/>
      <c r="Y204" s="51"/>
      <c r="Z204" s="51"/>
      <c r="AA204" s="51"/>
      <c r="AB204" s="51"/>
      <c r="AC204" s="51"/>
      <c r="AD204" s="51"/>
      <c r="AE204" s="51"/>
    </row>
    <row r="205" spans="11:31">
      <c r="K205" s="51" t="str">
        <f t="shared" si="31"/>
        <v>-</v>
      </c>
      <c r="L205" s="51"/>
      <c r="M205" s="51"/>
      <c r="N205" s="51"/>
      <c r="O205" s="51"/>
      <c r="P205" s="51"/>
      <c r="Q205" s="51"/>
      <c r="R205" s="51"/>
      <c r="S205" s="51"/>
      <c r="T205" s="51"/>
      <c r="U205" s="51"/>
      <c r="V205" s="51"/>
      <c r="W205" s="51"/>
      <c r="X205" s="51"/>
      <c r="Y205" s="51"/>
      <c r="Z205" s="51"/>
      <c r="AA205" s="51"/>
      <c r="AB205" s="51"/>
      <c r="AC205" s="51"/>
      <c r="AD205" s="51"/>
      <c r="AE205" s="51"/>
    </row>
    <row r="206" spans="11:31">
      <c r="K206" s="51" t="str">
        <f t="shared" si="31"/>
        <v>-</v>
      </c>
      <c r="L206" s="51"/>
      <c r="M206" s="51"/>
      <c r="N206" s="51"/>
      <c r="O206" s="51"/>
      <c r="P206" s="51"/>
      <c r="Q206" s="51"/>
      <c r="R206" s="51"/>
      <c r="S206" s="51"/>
      <c r="T206" s="51"/>
      <c r="U206" s="51"/>
      <c r="V206" s="51"/>
      <c r="W206" s="51"/>
      <c r="X206" s="51"/>
      <c r="Y206" s="51"/>
      <c r="Z206" s="51"/>
      <c r="AA206" s="51"/>
      <c r="AB206" s="51"/>
      <c r="AC206" s="51"/>
      <c r="AD206" s="51"/>
      <c r="AE206" s="51"/>
    </row>
    <row r="207" spans="11:31">
      <c r="K207" s="51" t="str">
        <f t="shared" si="31"/>
        <v>-</v>
      </c>
      <c r="L207" s="51"/>
      <c r="M207" s="51"/>
      <c r="N207" s="51"/>
      <c r="O207" s="51"/>
      <c r="P207" s="51"/>
      <c r="Q207" s="51"/>
      <c r="R207" s="51"/>
      <c r="S207" s="51"/>
      <c r="T207" s="51"/>
      <c r="U207" s="51"/>
      <c r="V207" s="51"/>
      <c r="W207" s="51"/>
      <c r="X207" s="51"/>
      <c r="Y207" s="51"/>
      <c r="Z207" s="51"/>
      <c r="AA207" s="51"/>
      <c r="AB207" s="51"/>
      <c r="AC207" s="51"/>
      <c r="AD207" s="51"/>
      <c r="AE207" s="51"/>
    </row>
    <row r="208" spans="11:31">
      <c r="K208" s="51" t="str">
        <f t="shared" si="31"/>
        <v>-</v>
      </c>
      <c r="L208" s="51"/>
      <c r="M208" s="51"/>
      <c r="N208" s="51"/>
      <c r="O208" s="51"/>
      <c r="P208" s="51"/>
      <c r="Q208" s="51"/>
      <c r="R208" s="51"/>
      <c r="S208" s="51"/>
      <c r="T208" s="51"/>
      <c r="U208" s="51"/>
      <c r="V208" s="51"/>
      <c r="W208" s="51"/>
      <c r="X208" s="51"/>
      <c r="Y208" s="51"/>
      <c r="Z208" s="51"/>
      <c r="AA208" s="51"/>
      <c r="AB208" s="51"/>
      <c r="AC208" s="51"/>
      <c r="AD208" s="51"/>
      <c r="AE208" s="51"/>
    </row>
    <row r="209" spans="11:31">
      <c r="K209" s="51" t="str">
        <f t="shared" si="31"/>
        <v>-</v>
      </c>
      <c r="L209" s="51"/>
      <c r="M209" s="51"/>
      <c r="N209" s="51"/>
      <c r="O209" s="51"/>
      <c r="P209" s="51"/>
      <c r="Q209" s="51"/>
      <c r="R209" s="51"/>
      <c r="S209" s="51"/>
      <c r="T209" s="51"/>
      <c r="U209" s="51"/>
      <c r="V209" s="51"/>
      <c r="W209" s="51"/>
      <c r="X209" s="51"/>
      <c r="Y209" s="51"/>
      <c r="Z209" s="51"/>
      <c r="AA209" s="51"/>
      <c r="AB209" s="51"/>
      <c r="AC209" s="51"/>
      <c r="AD209" s="51"/>
      <c r="AE209" s="51"/>
    </row>
    <row r="210" spans="11:31">
      <c r="K210" s="51" t="str">
        <f t="shared" si="31"/>
        <v>-</v>
      </c>
      <c r="L210" s="51"/>
      <c r="M210" s="51"/>
      <c r="N210" s="51"/>
      <c r="O210" s="51"/>
      <c r="P210" s="51"/>
      <c r="Q210" s="51"/>
      <c r="R210" s="51"/>
      <c r="S210" s="51"/>
      <c r="T210" s="51"/>
      <c r="U210" s="51"/>
      <c r="V210" s="51"/>
      <c r="W210" s="51"/>
      <c r="X210" s="51"/>
      <c r="Y210" s="51"/>
      <c r="Z210" s="51"/>
      <c r="AA210" s="51"/>
      <c r="AB210" s="51"/>
      <c r="AC210" s="51"/>
      <c r="AD210" s="51"/>
      <c r="AE210" s="51"/>
    </row>
    <row r="211" spans="11:31">
      <c r="K211" s="51" t="str">
        <f t="shared" si="31"/>
        <v>-</v>
      </c>
      <c r="L211" s="51"/>
      <c r="M211" s="51"/>
      <c r="N211" s="51"/>
      <c r="O211" s="51"/>
      <c r="P211" s="51"/>
      <c r="Q211" s="51"/>
      <c r="R211" s="51"/>
      <c r="S211" s="51"/>
      <c r="T211" s="51"/>
      <c r="U211" s="51"/>
      <c r="V211" s="51"/>
      <c r="W211" s="51"/>
      <c r="X211" s="51"/>
      <c r="Y211" s="51"/>
      <c r="Z211" s="51"/>
      <c r="AA211" s="51"/>
      <c r="AB211" s="51"/>
      <c r="AC211" s="51"/>
      <c r="AD211" s="51"/>
      <c r="AE211" s="51"/>
    </row>
    <row r="212" spans="11:31">
      <c r="K212" s="51" t="str">
        <f t="shared" si="31"/>
        <v>-</v>
      </c>
      <c r="L212" s="51"/>
      <c r="M212" s="51"/>
      <c r="N212" s="51"/>
      <c r="O212" s="51"/>
      <c r="P212" s="51"/>
      <c r="Q212" s="51"/>
      <c r="R212" s="51"/>
      <c r="S212" s="51"/>
      <c r="T212" s="51"/>
      <c r="U212" s="51"/>
      <c r="V212" s="51"/>
      <c r="W212" s="51"/>
      <c r="X212" s="51"/>
      <c r="Y212" s="51"/>
      <c r="Z212" s="51"/>
      <c r="AA212" s="51"/>
      <c r="AB212" s="51"/>
      <c r="AC212" s="51"/>
      <c r="AD212" s="51"/>
      <c r="AE212" s="51"/>
    </row>
    <row r="213" spans="11:31">
      <c r="K213" s="51" t="str">
        <f t="shared" si="31"/>
        <v>-</v>
      </c>
      <c r="L213" s="51"/>
      <c r="M213" s="51"/>
      <c r="N213" s="51"/>
      <c r="O213" s="51"/>
      <c r="P213" s="51"/>
      <c r="Q213" s="51"/>
      <c r="R213" s="51"/>
      <c r="S213" s="51"/>
      <c r="T213" s="51"/>
      <c r="U213" s="51"/>
      <c r="V213" s="51"/>
      <c r="W213" s="51"/>
      <c r="X213" s="51"/>
      <c r="Y213" s="51"/>
      <c r="Z213" s="51"/>
      <c r="AA213" s="51"/>
      <c r="AB213" s="51"/>
      <c r="AC213" s="51"/>
      <c r="AD213" s="51"/>
      <c r="AE213" s="51"/>
    </row>
    <row r="214" spans="11:31">
      <c r="K214" s="51" t="str">
        <f t="shared" si="31"/>
        <v>-</v>
      </c>
      <c r="L214" s="51"/>
      <c r="M214" s="51"/>
      <c r="N214" s="51"/>
      <c r="O214" s="51"/>
      <c r="P214" s="51"/>
      <c r="Q214" s="51"/>
      <c r="R214" s="51"/>
      <c r="S214" s="51"/>
      <c r="T214" s="51"/>
      <c r="U214" s="51"/>
      <c r="V214" s="51"/>
      <c r="W214" s="51"/>
      <c r="X214" s="51"/>
      <c r="Y214" s="51"/>
      <c r="Z214" s="51"/>
      <c r="AA214" s="51"/>
      <c r="AB214" s="51"/>
      <c r="AC214" s="51"/>
      <c r="AD214" s="51"/>
      <c r="AE214" s="51"/>
    </row>
    <row r="215" spans="11:31">
      <c r="K215" s="51" t="str">
        <f t="shared" si="31"/>
        <v>-</v>
      </c>
      <c r="L215" s="51"/>
      <c r="M215" s="51"/>
      <c r="N215" s="51"/>
      <c r="O215" s="51"/>
      <c r="P215" s="51"/>
      <c r="Q215" s="51"/>
      <c r="R215" s="51"/>
      <c r="S215" s="51"/>
      <c r="T215" s="51"/>
      <c r="U215" s="51"/>
      <c r="V215" s="51"/>
      <c r="W215" s="51"/>
      <c r="X215" s="51"/>
      <c r="Y215" s="51"/>
      <c r="Z215" s="51"/>
      <c r="AA215" s="51"/>
      <c r="AB215" s="51"/>
      <c r="AC215" s="51"/>
      <c r="AD215" s="51"/>
      <c r="AE215" s="51"/>
    </row>
    <row r="216" spans="11:31">
      <c r="K216" s="51" t="str">
        <f t="shared" si="31"/>
        <v>-</v>
      </c>
      <c r="L216" s="51"/>
      <c r="M216" s="51"/>
      <c r="N216" s="51"/>
      <c r="O216" s="51"/>
      <c r="P216" s="51"/>
      <c r="Q216" s="51"/>
      <c r="R216" s="51"/>
      <c r="S216" s="51"/>
      <c r="T216" s="51"/>
      <c r="U216" s="51"/>
      <c r="V216" s="51"/>
      <c r="W216" s="51"/>
      <c r="X216" s="51"/>
      <c r="Y216" s="51"/>
      <c r="Z216" s="51"/>
      <c r="AA216" s="51"/>
      <c r="AB216" s="51"/>
      <c r="AC216" s="51"/>
      <c r="AD216" s="51"/>
      <c r="AE216" s="51"/>
    </row>
    <row r="217" spans="11:31">
      <c r="K217" s="51" t="str">
        <f t="shared" si="31"/>
        <v>-</v>
      </c>
      <c r="L217" s="51"/>
      <c r="M217" s="51"/>
      <c r="N217" s="51"/>
      <c r="O217" s="51"/>
      <c r="P217" s="51"/>
      <c r="Q217" s="51"/>
      <c r="R217" s="51"/>
      <c r="S217" s="51"/>
      <c r="T217" s="51"/>
      <c r="U217" s="51"/>
      <c r="V217" s="51"/>
      <c r="W217" s="51"/>
      <c r="X217" s="51"/>
      <c r="Y217" s="51"/>
      <c r="Z217" s="51"/>
      <c r="AA217" s="51"/>
      <c r="AB217" s="51"/>
      <c r="AC217" s="51"/>
      <c r="AD217" s="51"/>
      <c r="AE217" s="51"/>
    </row>
    <row r="218" spans="11:31">
      <c r="K218" s="51" t="str">
        <f t="shared" si="31"/>
        <v>-</v>
      </c>
      <c r="L218" s="51"/>
      <c r="M218" s="51"/>
      <c r="N218" s="51"/>
      <c r="O218" s="51"/>
      <c r="P218" s="51"/>
      <c r="Q218" s="51"/>
      <c r="R218" s="51"/>
      <c r="S218" s="51"/>
      <c r="T218" s="51"/>
      <c r="U218" s="51"/>
      <c r="V218" s="51"/>
      <c r="W218" s="51"/>
      <c r="X218" s="51"/>
      <c r="Y218" s="51"/>
      <c r="Z218" s="51"/>
      <c r="AA218" s="51"/>
      <c r="AB218" s="51"/>
      <c r="AC218" s="51"/>
      <c r="AD218" s="51"/>
      <c r="AE218" s="51"/>
    </row>
    <row r="219" spans="11:31">
      <c r="K219" s="51" t="str">
        <f t="shared" si="31"/>
        <v>-</v>
      </c>
      <c r="L219" s="51"/>
      <c r="M219" s="51"/>
      <c r="N219" s="51"/>
      <c r="O219" s="51"/>
      <c r="P219" s="51"/>
      <c r="Q219" s="51"/>
      <c r="R219" s="51"/>
      <c r="S219" s="51"/>
      <c r="T219" s="51"/>
      <c r="U219" s="51"/>
      <c r="V219" s="51"/>
      <c r="W219" s="51"/>
      <c r="X219" s="51"/>
      <c r="Y219" s="51"/>
      <c r="Z219" s="51"/>
      <c r="AA219" s="51"/>
      <c r="AB219" s="51"/>
      <c r="AC219" s="51"/>
      <c r="AD219" s="51"/>
      <c r="AE219" s="51"/>
    </row>
    <row r="220" spans="11:31">
      <c r="K220" s="51" t="str">
        <f t="shared" si="31"/>
        <v>-</v>
      </c>
      <c r="L220" s="51"/>
      <c r="M220" s="51"/>
      <c r="N220" s="51"/>
      <c r="O220" s="51"/>
      <c r="P220" s="51"/>
      <c r="Q220" s="51"/>
      <c r="R220" s="51"/>
      <c r="S220" s="51"/>
      <c r="T220" s="51"/>
      <c r="U220" s="51"/>
      <c r="V220" s="51"/>
      <c r="W220" s="51"/>
      <c r="X220" s="51"/>
      <c r="Y220" s="51"/>
      <c r="Z220" s="51"/>
      <c r="AA220" s="51"/>
      <c r="AB220" s="51"/>
      <c r="AC220" s="51"/>
      <c r="AD220" s="51"/>
      <c r="AE220" s="51"/>
    </row>
    <row r="221" spans="11:31">
      <c r="K221" s="51" t="str">
        <f t="shared" si="31"/>
        <v>-</v>
      </c>
      <c r="L221" s="51"/>
      <c r="M221" s="51"/>
      <c r="N221" s="51"/>
      <c r="O221" s="51"/>
      <c r="P221" s="51"/>
      <c r="Q221" s="51"/>
      <c r="R221" s="51"/>
      <c r="S221" s="51"/>
      <c r="T221" s="51"/>
      <c r="U221" s="51"/>
      <c r="V221" s="51"/>
      <c r="W221" s="51"/>
      <c r="X221" s="51"/>
      <c r="Y221" s="51"/>
      <c r="Z221" s="51"/>
      <c r="AA221" s="51"/>
      <c r="AB221" s="51"/>
      <c r="AC221" s="51"/>
      <c r="AD221" s="51"/>
      <c r="AE221" s="51"/>
    </row>
    <row r="222" spans="11:31">
      <c r="K222" s="51" t="str">
        <f t="shared" si="31"/>
        <v>-</v>
      </c>
      <c r="L222" s="51"/>
      <c r="M222" s="51"/>
      <c r="N222" s="51"/>
      <c r="O222" s="51"/>
      <c r="P222" s="51"/>
      <c r="Q222" s="51"/>
      <c r="R222" s="51"/>
      <c r="S222" s="51"/>
      <c r="T222" s="51"/>
      <c r="U222" s="51"/>
      <c r="V222" s="51"/>
      <c r="W222" s="51"/>
      <c r="X222" s="51"/>
      <c r="Y222" s="51"/>
      <c r="Z222" s="51"/>
      <c r="AA222" s="51"/>
      <c r="AB222" s="51"/>
      <c r="AC222" s="51"/>
      <c r="AD222" s="51"/>
      <c r="AE222" s="51"/>
    </row>
    <row r="223" spans="11:31">
      <c r="K223" s="51" t="str">
        <f t="shared" si="31"/>
        <v>-</v>
      </c>
      <c r="L223" s="51"/>
      <c r="M223" s="51"/>
      <c r="N223" s="51"/>
      <c r="O223" s="51"/>
      <c r="P223" s="51"/>
      <c r="Q223" s="51"/>
      <c r="R223" s="51"/>
      <c r="S223" s="51"/>
      <c r="T223" s="51"/>
      <c r="U223" s="51"/>
      <c r="V223" s="51"/>
      <c r="W223" s="51"/>
      <c r="X223" s="51"/>
      <c r="Y223" s="51"/>
      <c r="Z223" s="51"/>
      <c r="AA223" s="51"/>
      <c r="AB223" s="51"/>
      <c r="AC223" s="51"/>
      <c r="AD223" s="51"/>
      <c r="AE223" s="51"/>
    </row>
    <row r="224" spans="11:31">
      <c r="K224" s="51" t="str">
        <f t="shared" si="31"/>
        <v>-</v>
      </c>
      <c r="L224" s="51"/>
      <c r="M224" s="51"/>
      <c r="N224" s="51"/>
      <c r="O224" s="51"/>
      <c r="P224" s="51"/>
      <c r="Q224" s="51"/>
      <c r="R224" s="51"/>
      <c r="S224" s="51"/>
      <c r="T224" s="51"/>
      <c r="U224" s="51"/>
      <c r="V224" s="51"/>
      <c r="W224" s="51"/>
      <c r="X224" s="51"/>
      <c r="Y224" s="51"/>
      <c r="Z224" s="51"/>
      <c r="AA224" s="51"/>
      <c r="AB224" s="51"/>
      <c r="AC224" s="51"/>
      <c r="AD224" s="51"/>
      <c r="AE224" s="51"/>
    </row>
    <row r="225" spans="11:31">
      <c r="K225" s="51" t="str">
        <f t="shared" si="31"/>
        <v>-</v>
      </c>
      <c r="L225" s="51"/>
      <c r="M225" s="51"/>
      <c r="N225" s="51"/>
      <c r="O225" s="51"/>
      <c r="P225" s="51"/>
      <c r="Q225" s="51"/>
      <c r="R225" s="51"/>
      <c r="S225" s="51"/>
      <c r="T225" s="51"/>
      <c r="U225" s="51"/>
      <c r="V225" s="51"/>
      <c r="W225" s="51"/>
      <c r="X225" s="51"/>
      <c r="Y225" s="51"/>
      <c r="Z225" s="51"/>
      <c r="AA225" s="51"/>
      <c r="AB225" s="51"/>
      <c r="AC225" s="51"/>
      <c r="AD225" s="51"/>
      <c r="AE225" s="51"/>
    </row>
    <row r="226" spans="11:31">
      <c r="K226" s="51" t="str">
        <f t="shared" si="31"/>
        <v>-</v>
      </c>
      <c r="L226" s="51"/>
      <c r="M226" s="51"/>
      <c r="N226" s="51"/>
      <c r="O226" s="51"/>
      <c r="P226" s="51"/>
      <c r="Q226" s="51"/>
      <c r="R226" s="51"/>
      <c r="S226" s="51"/>
      <c r="T226" s="51"/>
      <c r="U226" s="51"/>
      <c r="V226" s="51"/>
      <c r="W226" s="51"/>
      <c r="X226" s="51"/>
      <c r="Y226" s="51"/>
      <c r="Z226" s="51"/>
      <c r="AA226" s="51"/>
      <c r="AB226" s="51"/>
      <c r="AC226" s="51"/>
      <c r="AD226" s="51"/>
      <c r="AE226" s="51"/>
    </row>
    <row r="227" spans="11:31">
      <c r="K227" s="51" t="str">
        <f t="shared" si="31"/>
        <v>-</v>
      </c>
      <c r="L227" s="51"/>
      <c r="M227" s="51"/>
      <c r="N227" s="51"/>
      <c r="O227" s="51"/>
      <c r="P227" s="51"/>
      <c r="Q227" s="51"/>
      <c r="R227" s="51"/>
      <c r="S227" s="51"/>
      <c r="T227" s="51"/>
      <c r="U227" s="51"/>
      <c r="V227" s="51"/>
      <c r="W227" s="51"/>
      <c r="X227" s="51"/>
      <c r="Y227" s="51"/>
      <c r="Z227" s="51"/>
      <c r="AA227" s="51"/>
      <c r="AB227" s="51"/>
      <c r="AC227" s="51"/>
      <c r="AD227" s="51"/>
      <c r="AE227" s="51"/>
    </row>
    <row r="228" spans="11:31">
      <c r="K228" s="51" t="str">
        <f t="shared" si="31"/>
        <v>-</v>
      </c>
      <c r="L228" s="51"/>
      <c r="M228" s="51"/>
      <c r="N228" s="51"/>
      <c r="O228" s="51"/>
      <c r="P228" s="51"/>
      <c r="Q228" s="51"/>
      <c r="R228" s="51"/>
      <c r="S228" s="51"/>
      <c r="T228" s="51"/>
      <c r="U228" s="51"/>
      <c r="V228" s="51"/>
      <c r="W228" s="51"/>
      <c r="X228" s="51"/>
      <c r="Y228" s="51"/>
      <c r="Z228" s="51"/>
      <c r="AA228" s="51"/>
      <c r="AB228" s="51"/>
      <c r="AC228" s="51"/>
      <c r="AD228" s="51"/>
      <c r="AE228" s="51"/>
    </row>
    <row r="229" spans="11:31">
      <c r="K229" s="51" t="str">
        <f t="shared" si="31"/>
        <v>-</v>
      </c>
      <c r="L229" s="51"/>
      <c r="M229" s="51"/>
      <c r="N229" s="51"/>
      <c r="O229" s="51"/>
      <c r="P229" s="51"/>
      <c r="Q229" s="51"/>
      <c r="R229" s="51"/>
      <c r="S229" s="51"/>
      <c r="T229" s="51"/>
      <c r="U229" s="51"/>
      <c r="V229" s="51"/>
      <c r="W229" s="51"/>
      <c r="X229" s="51"/>
      <c r="Y229" s="51"/>
      <c r="Z229" s="51"/>
      <c r="AA229" s="51"/>
      <c r="AB229" s="51"/>
      <c r="AC229" s="51"/>
      <c r="AD229" s="51"/>
      <c r="AE229" s="51"/>
    </row>
    <row r="230" spans="11:31">
      <c r="K230" s="51" t="str">
        <f t="shared" si="31"/>
        <v>-</v>
      </c>
      <c r="L230" s="51"/>
      <c r="M230" s="51"/>
      <c r="N230" s="51"/>
      <c r="O230" s="51"/>
      <c r="P230" s="51"/>
      <c r="Q230" s="51"/>
      <c r="R230" s="51"/>
      <c r="S230" s="51"/>
      <c r="T230" s="51"/>
      <c r="U230" s="51"/>
      <c r="V230" s="51"/>
      <c r="W230" s="51"/>
      <c r="X230" s="51"/>
      <c r="Y230" s="51"/>
      <c r="Z230" s="51"/>
      <c r="AA230" s="51"/>
      <c r="AB230" s="51"/>
      <c r="AC230" s="51"/>
      <c r="AD230" s="51"/>
      <c r="AE230" s="51"/>
    </row>
    <row r="231" spans="11:31">
      <c r="K231" s="51" t="str">
        <f t="shared" si="31"/>
        <v>-</v>
      </c>
      <c r="L231" s="51"/>
      <c r="M231" s="51"/>
      <c r="N231" s="51"/>
      <c r="O231" s="51"/>
      <c r="P231" s="51"/>
      <c r="Q231" s="51"/>
      <c r="R231" s="51"/>
      <c r="S231" s="51"/>
      <c r="T231" s="51"/>
      <c r="U231" s="51"/>
      <c r="V231" s="51"/>
      <c r="W231" s="51"/>
      <c r="X231" s="51"/>
      <c r="Y231" s="51"/>
      <c r="Z231" s="51"/>
      <c r="AA231" s="51"/>
      <c r="AB231" s="51"/>
      <c r="AC231" s="51"/>
      <c r="AD231" s="51"/>
      <c r="AE231" s="51"/>
    </row>
    <row r="232" spans="11:31">
      <c r="K232" s="51" t="str">
        <f t="shared" si="31"/>
        <v>-</v>
      </c>
      <c r="L232" s="51"/>
      <c r="M232" s="51"/>
      <c r="N232" s="51"/>
      <c r="O232" s="51"/>
      <c r="P232" s="51"/>
      <c r="Q232" s="51"/>
      <c r="R232" s="51"/>
      <c r="S232" s="51"/>
      <c r="T232" s="51"/>
      <c r="U232" s="51"/>
      <c r="V232" s="51"/>
      <c r="W232" s="51"/>
      <c r="X232" s="51"/>
      <c r="Y232" s="51"/>
      <c r="Z232" s="51"/>
      <c r="AA232" s="51"/>
      <c r="AB232" s="51"/>
      <c r="AC232" s="51"/>
      <c r="AD232" s="51"/>
      <c r="AE232" s="51"/>
    </row>
    <row r="233" spans="11:31">
      <c r="K233" s="51" t="str">
        <f t="shared" si="31"/>
        <v>-</v>
      </c>
      <c r="L233" s="51"/>
      <c r="M233" s="51"/>
      <c r="N233" s="51"/>
      <c r="O233" s="51"/>
      <c r="P233" s="51"/>
      <c r="Q233" s="51"/>
      <c r="R233" s="51"/>
      <c r="S233" s="51"/>
      <c r="T233" s="51"/>
      <c r="U233" s="51"/>
      <c r="V233" s="51"/>
      <c r="W233" s="51"/>
      <c r="X233" s="51"/>
      <c r="Y233" s="51"/>
      <c r="Z233" s="51"/>
      <c r="AA233" s="51"/>
      <c r="AB233" s="51"/>
      <c r="AC233" s="51"/>
      <c r="AD233" s="51"/>
      <c r="AE233" s="51"/>
    </row>
    <row r="234" spans="11:31">
      <c r="K234" s="51" t="str">
        <f t="shared" si="31"/>
        <v>-</v>
      </c>
      <c r="L234" s="51"/>
      <c r="M234" s="51"/>
      <c r="N234" s="51"/>
      <c r="O234" s="51"/>
      <c r="P234" s="51"/>
      <c r="Q234" s="51"/>
      <c r="R234" s="51"/>
      <c r="S234" s="51"/>
      <c r="T234" s="51"/>
      <c r="U234" s="51"/>
      <c r="V234" s="51"/>
      <c r="W234" s="51"/>
      <c r="X234" s="51"/>
      <c r="Y234" s="51"/>
      <c r="Z234" s="51"/>
      <c r="AA234" s="51"/>
      <c r="AB234" s="51"/>
      <c r="AC234" s="51"/>
      <c r="AD234" s="51"/>
      <c r="AE234" s="51"/>
    </row>
    <row r="235" spans="11:31">
      <c r="K235" s="51" t="str">
        <f t="shared" si="31"/>
        <v>-</v>
      </c>
      <c r="L235" s="51"/>
      <c r="M235" s="51"/>
      <c r="N235" s="51"/>
      <c r="O235" s="51"/>
      <c r="P235" s="51"/>
      <c r="Q235" s="51"/>
      <c r="R235" s="51"/>
      <c r="S235" s="51"/>
      <c r="T235" s="51"/>
      <c r="U235" s="51"/>
      <c r="V235" s="51"/>
      <c r="W235" s="51"/>
      <c r="X235" s="51"/>
      <c r="Y235" s="51"/>
      <c r="Z235" s="51"/>
      <c r="AA235" s="51"/>
      <c r="AB235" s="51"/>
      <c r="AC235" s="51"/>
      <c r="AD235" s="51"/>
      <c r="AE235" s="51"/>
    </row>
    <row r="236" spans="11:31">
      <c r="K236" s="51" t="str">
        <f t="shared" si="31"/>
        <v>-</v>
      </c>
      <c r="L236" s="51"/>
      <c r="M236" s="51"/>
      <c r="N236" s="51"/>
      <c r="O236" s="51"/>
      <c r="P236" s="51"/>
      <c r="Q236" s="51"/>
      <c r="R236" s="51"/>
      <c r="S236" s="51"/>
      <c r="T236" s="51"/>
      <c r="U236" s="51"/>
      <c r="V236" s="51"/>
      <c r="W236" s="51"/>
      <c r="X236" s="51"/>
      <c r="Y236" s="51"/>
      <c r="Z236" s="51"/>
      <c r="AA236" s="51"/>
      <c r="AB236" s="51"/>
      <c r="AC236" s="51"/>
      <c r="AD236" s="51"/>
      <c r="AE236" s="51"/>
    </row>
    <row r="237" spans="11:31">
      <c r="K237" s="51" t="str">
        <f t="shared" si="31"/>
        <v>-</v>
      </c>
      <c r="L237" s="51"/>
      <c r="M237" s="51"/>
      <c r="N237" s="51"/>
      <c r="O237" s="51"/>
      <c r="P237" s="51"/>
      <c r="Q237" s="51"/>
      <c r="R237" s="51"/>
      <c r="S237" s="51"/>
      <c r="T237" s="51"/>
      <c r="U237" s="51"/>
      <c r="V237" s="51"/>
      <c r="W237" s="51"/>
      <c r="X237" s="51"/>
      <c r="Y237" s="51"/>
      <c r="Z237" s="51"/>
      <c r="AA237" s="51"/>
      <c r="AB237" s="51"/>
      <c r="AC237" s="51"/>
      <c r="AD237" s="51"/>
      <c r="AE237" s="51"/>
    </row>
    <row r="238" spans="11:31">
      <c r="K238" s="51" t="str">
        <f t="shared" si="31"/>
        <v>-</v>
      </c>
      <c r="L238" s="51"/>
      <c r="M238" s="51"/>
      <c r="N238" s="51"/>
      <c r="O238" s="51"/>
      <c r="P238" s="51"/>
      <c r="Q238" s="51"/>
      <c r="R238" s="51"/>
      <c r="S238" s="51"/>
      <c r="T238" s="51"/>
      <c r="U238" s="51"/>
      <c r="V238" s="51"/>
      <c r="W238" s="51"/>
      <c r="X238" s="51"/>
      <c r="Y238" s="51"/>
      <c r="Z238" s="51"/>
      <c r="AA238" s="51"/>
      <c r="AB238" s="51"/>
      <c r="AC238" s="51"/>
      <c r="AD238" s="51"/>
      <c r="AE238" s="51"/>
    </row>
    <row r="239" spans="11:31">
      <c r="K239" s="51" t="str">
        <f t="shared" si="31"/>
        <v>-</v>
      </c>
      <c r="L239" s="51"/>
      <c r="M239" s="51"/>
      <c r="N239" s="51"/>
      <c r="O239" s="51"/>
      <c r="P239" s="51"/>
      <c r="Q239" s="51"/>
      <c r="R239" s="51"/>
      <c r="S239" s="51"/>
      <c r="T239" s="51"/>
      <c r="U239" s="51"/>
      <c r="V239" s="51"/>
      <c r="W239" s="51"/>
      <c r="X239" s="51"/>
      <c r="Y239" s="51"/>
      <c r="Z239" s="51"/>
      <c r="AA239" s="51"/>
      <c r="AB239" s="51"/>
      <c r="AC239" s="51"/>
      <c r="AD239" s="51"/>
      <c r="AE239" s="51"/>
    </row>
    <row r="240" spans="11:31">
      <c r="K240" s="51" t="str">
        <f t="shared" si="31"/>
        <v>-</v>
      </c>
      <c r="L240" s="51"/>
      <c r="M240" s="51"/>
      <c r="N240" s="51"/>
      <c r="O240" s="51"/>
      <c r="P240" s="51"/>
      <c r="Q240" s="51"/>
      <c r="R240" s="51"/>
      <c r="S240" s="51"/>
      <c r="T240" s="51"/>
      <c r="U240" s="51"/>
      <c r="V240" s="51"/>
      <c r="W240" s="51"/>
      <c r="X240" s="51"/>
      <c r="Y240" s="51"/>
      <c r="Z240" s="51"/>
      <c r="AA240" s="51"/>
      <c r="AB240" s="51"/>
      <c r="AC240" s="51"/>
      <c r="AD240" s="51"/>
      <c r="AE240" s="51"/>
    </row>
    <row r="241" spans="11:31">
      <c r="K241" s="51" t="str">
        <f t="shared" si="31"/>
        <v>-</v>
      </c>
      <c r="L241" s="51"/>
      <c r="M241" s="51"/>
      <c r="N241" s="51"/>
      <c r="O241" s="51"/>
      <c r="P241" s="51"/>
      <c r="Q241" s="51"/>
      <c r="R241" s="51"/>
      <c r="S241" s="51"/>
      <c r="T241" s="51"/>
      <c r="U241" s="51"/>
      <c r="V241" s="51"/>
      <c r="W241" s="51"/>
      <c r="X241" s="51"/>
      <c r="Y241" s="51"/>
      <c r="Z241" s="51"/>
      <c r="AA241" s="51"/>
      <c r="AB241" s="51"/>
      <c r="AC241" s="51"/>
      <c r="AD241" s="51"/>
      <c r="AE241" s="51"/>
    </row>
    <row r="242" spans="11:31">
      <c r="K242" s="51" t="str">
        <f t="shared" si="31"/>
        <v>-</v>
      </c>
      <c r="L242" s="51"/>
      <c r="M242" s="51"/>
      <c r="N242" s="51"/>
      <c r="O242" s="51"/>
      <c r="P242" s="51"/>
      <c r="Q242" s="51"/>
      <c r="R242" s="51"/>
      <c r="S242" s="51"/>
      <c r="T242" s="51"/>
      <c r="U242" s="51"/>
      <c r="V242" s="51"/>
      <c r="W242" s="51"/>
      <c r="X242" s="51"/>
      <c r="Y242" s="51"/>
      <c r="Z242" s="51"/>
      <c r="AA242" s="51"/>
      <c r="AB242" s="51"/>
      <c r="AC242" s="51"/>
      <c r="AD242" s="51"/>
      <c r="AE242" s="51"/>
    </row>
    <row r="243" spans="11:31">
      <c r="K243" s="51" t="str">
        <f t="shared" si="31"/>
        <v>-</v>
      </c>
      <c r="L243" s="51"/>
      <c r="M243" s="51"/>
      <c r="N243" s="51"/>
      <c r="O243" s="51"/>
      <c r="P243" s="51"/>
      <c r="Q243" s="51"/>
      <c r="R243" s="51"/>
      <c r="S243" s="51"/>
      <c r="T243" s="51"/>
      <c r="U243" s="51"/>
      <c r="V243" s="51"/>
      <c r="W243" s="51"/>
      <c r="X243" s="51"/>
      <c r="Y243" s="51"/>
      <c r="Z243" s="51"/>
      <c r="AA243" s="51"/>
      <c r="AB243" s="51"/>
      <c r="AC243" s="51"/>
      <c r="AD243" s="51"/>
      <c r="AE243" s="51"/>
    </row>
    <row r="244" spans="11:31">
      <c r="K244" s="51" t="str">
        <f t="shared" si="31"/>
        <v>-</v>
      </c>
      <c r="L244" s="51"/>
      <c r="M244" s="51"/>
      <c r="N244" s="51"/>
      <c r="O244" s="51"/>
      <c r="P244" s="51"/>
      <c r="Q244" s="51"/>
      <c r="R244" s="51"/>
      <c r="S244" s="51"/>
      <c r="T244" s="51"/>
      <c r="U244" s="51"/>
      <c r="V244" s="51"/>
      <c r="W244" s="51"/>
      <c r="X244" s="51"/>
      <c r="Y244" s="51"/>
      <c r="Z244" s="51"/>
      <c r="AA244" s="51"/>
      <c r="AB244" s="51"/>
      <c r="AC244" s="51"/>
      <c r="AD244" s="51"/>
      <c r="AE244" s="51"/>
    </row>
    <row r="245" spans="11:31">
      <c r="K245" s="51" t="str">
        <f t="shared" si="31"/>
        <v>-</v>
      </c>
      <c r="L245" s="51"/>
      <c r="M245" s="51"/>
      <c r="N245" s="51"/>
      <c r="O245" s="51"/>
      <c r="P245" s="51"/>
      <c r="Q245" s="51"/>
      <c r="R245" s="51"/>
      <c r="S245" s="51"/>
      <c r="T245" s="51"/>
      <c r="U245" s="51"/>
      <c r="V245" s="51"/>
      <c r="W245" s="51"/>
      <c r="X245" s="51"/>
      <c r="Y245" s="51"/>
      <c r="Z245" s="51"/>
      <c r="AA245" s="51"/>
      <c r="AB245" s="51"/>
      <c r="AC245" s="51"/>
      <c r="AD245" s="51"/>
      <c r="AE245" s="51"/>
    </row>
    <row r="246" spans="11:31">
      <c r="K246" s="51" t="str">
        <f t="shared" si="31"/>
        <v>-</v>
      </c>
      <c r="L246" s="51"/>
      <c r="M246" s="51"/>
      <c r="N246" s="51"/>
      <c r="O246" s="51"/>
      <c r="P246" s="51"/>
      <c r="Q246" s="51"/>
      <c r="R246" s="51"/>
      <c r="S246" s="51"/>
      <c r="T246" s="51"/>
      <c r="U246" s="51"/>
      <c r="V246" s="51"/>
      <c r="W246" s="51"/>
      <c r="X246" s="51"/>
      <c r="Y246" s="51"/>
      <c r="Z246" s="51"/>
      <c r="AA246" s="51"/>
      <c r="AB246" s="51"/>
      <c r="AC246" s="51"/>
      <c r="AD246" s="51"/>
      <c r="AE246" s="51"/>
    </row>
    <row r="247" spans="11:31">
      <c r="K247" s="51" t="str">
        <f t="shared" si="31"/>
        <v>-</v>
      </c>
      <c r="L247" s="51"/>
      <c r="M247" s="51"/>
      <c r="N247" s="51"/>
      <c r="O247" s="51"/>
      <c r="P247" s="51"/>
      <c r="Q247" s="51"/>
      <c r="R247" s="51"/>
      <c r="S247" s="51"/>
      <c r="T247" s="51"/>
      <c r="U247" s="51"/>
      <c r="V247" s="51"/>
      <c r="W247" s="51"/>
      <c r="X247" s="51"/>
      <c r="Y247" s="51"/>
      <c r="Z247" s="51"/>
      <c r="AA247" s="51"/>
      <c r="AB247" s="51"/>
      <c r="AC247" s="51"/>
      <c r="AD247" s="51"/>
      <c r="AE247" s="51"/>
    </row>
    <row r="248" spans="11:31">
      <c r="K248" s="51" t="str">
        <f t="shared" si="31"/>
        <v>-</v>
      </c>
      <c r="L248" s="51"/>
      <c r="M248" s="51"/>
      <c r="N248" s="51"/>
      <c r="O248" s="51"/>
      <c r="P248" s="51"/>
      <c r="Q248" s="51"/>
      <c r="R248" s="51"/>
      <c r="S248" s="51"/>
      <c r="T248" s="51"/>
      <c r="U248" s="51"/>
      <c r="V248" s="51"/>
      <c r="W248" s="51"/>
      <c r="X248" s="51"/>
      <c r="Y248" s="51"/>
      <c r="Z248" s="51"/>
      <c r="AA248" s="51"/>
      <c r="AB248" s="51"/>
      <c r="AC248" s="51"/>
      <c r="AD248" s="51"/>
      <c r="AE248" s="51"/>
    </row>
    <row r="249" spans="11:31">
      <c r="K249" s="51" t="str">
        <f t="shared" si="31"/>
        <v>-</v>
      </c>
      <c r="L249" s="51"/>
      <c r="M249" s="51"/>
      <c r="N249" s="51"/>
      <c r="O249" s="51"/>
      <c r="P249" s="51"/>
      <c r="Q249" s="51"/>
      <c r="R249" s="51"/>
      <c r="S249" s="51"/>
      <c r="T249" s="51"/>
      <c r="U249" s="51"/>
      <c r="V249" s="51"/>
      <c r="W249" s="51"/>
      <c r="X249" s="51"/>
      <c r="Y249" s="51"/>
      <c r="Z249" s="51"/>
      <c r="AA249" s="51"/>
      <c r="AB249" s="51"/>
      <c r="AC249" s="51"/>
      <c r="AD249" s="51"/>
      <c r="AE249" s="51"/>
    </row>
    <row r="250" spans="11:31">
      <c r="K250" s="51" t="str">
        <f t="shared" si="31"/>
        <v>-</v>
      </c>
      <c r="L250" s="51"/>
      <c r="M250" s="51"/>
      <c r="N250" s="51"/>
      <c r="O250" s="51"/>
      <c r="P250" s="51"/>
      <c r="Q250" s="51"/>
      <c r="R250" s="51"/>
      <c r="S250" s="51"/>
      <c r="T250" s="51"/>
      <c r="U250" s="51"/>
      <c r="V250" s="51"/>
      <c r="W250" s="51"/>
      <c r="X250" s="51"/>
      <c r="Y250" s="51"/>
      <c r="Z250" s="51"/>
      <c r="AA250" s="51"/>
      <c r="AB250" s="51"/>
      <c r="AC250" s="51"/>
      <c r="AD250" s="51"/>
      <c r="AE250" s="51"/>
    </row>
    <row r="251" spans="11:31">
      <c r="K251" s="51" t="str">
        <f t="shared" si="31"/>
        <v>-</v>
      </c>
      <c r="L251" s="51"/>
      <c r="M251" s="51"/>
      <c r="N251" s="51"/>
      <c r="O251" s="51"/>
      <c r="P251" s="51"/>
      <c r="Q251" s="51"/>
      <c r="R251" s="51"/>
      <c r="S251" s="51"/>
      <c r="T251" s="51"/>
      <c r="U251" s="51"/>
      <c r="V251" s="51"/>
      <c r="W251" s="51"/>
      <c r="X251" s="51"/>
      <c r="Y251" s="51"/>
      <c r="Z251" s="51"/>
      <c r="AA251" s="51"/>
      <c r="AB251" s="51"/>
      <c r="AC251" s="51"/>
      <c r="AD251" s="51"/>
      <c r="AE251" s="51"/>
    </row>
    <row r="252" spans="11:31">
      <c r="K252" s="51" t="str">
        <f t="shared" si="31"/>
        <v>-</v>
      </c>
      <c r="L252" s="51"/>
      <c r="M252" s="51"/>
      <c r="N252" s="51"/>
      <c r="O252" s="51"/>
      <c r="P252" s="51"/>
      <c r="Q252" s="51"/>
      <c r="R252" s="51"/>
      <c r="S252" s="51"/>
      <c r="T252" s="51"/>
      <c r="U252" s="51"/>
      <c r="V252" s="51"/>
      <c r="W252" s="51"/>
      <c r="X252" s="51"/>
      <c r="Y252" s="51"/>
      <c r="Z252" s="51"/>
      <c r="AA252" s="51"/>
      <c r="AB252" s="51"/>
      <c r="AC252" s="51"/>
      <c r="AD252" s="51"/>
      <c r="AE252" s="51"/>
    </row>
    <row r="253" spans="11:31">
      <c r="K253" s="51" t="str">
        <f t="shared" si="31"/>
        <v>-</v>
      </c>
      <c r="L253" s="51"/>
      <c r="M253" s="51"/>
      <c r="N253" s="51"/>
      <c r="O253" s="51"/>
      <c r="P253" s="51"/>
      <c r="Q253" s="51"/>
      <c r="R253" s="51"/>
      <c r="S253" s="51"/>
      <c r="T253" s="51"/>
      <c r="U253" s="51"/>
      <c r="V253" s="51"/>
      <c r="W253" s="51"/>
      <c r="X253" s="51"/>
      <c r="Y253" s="51"/>
      <c r="Z253" s="51"/>
      <c r="AA253" s="51"/>
      <c r="AB253" s="51"/>
      <c r="AC253" s="51"/>
      <c r="AD253" s="51"/>
      <c r="AE253" s="51"/>
    </row>
    <row r="254" spans="11:31">
      <c r="K254" s="51" t="str">
        <f t="shared" si="31"/>
        <v>-</v>
      </c>
      <c r="L254" s="51"/>
      <c r="M254" s="51"/>
      <c r="N254" s="51"/>
      <c r="O254" s="51"/>
      <c r="P254" s="51"/>
      <c r="Q254" s="51"/>
      <c r="R254" s="51"/>
      <c r="S254" s="51"/>
      <c r="T254" s="51"/>
      <c r="U254" s="51"/>
      <c r="V254" s="51"/>
      <c r="W254" s="51"/>
      <c r="X254" s="51"/>
      <c r="Y254" s="51"/>
      <c r="Z254" s="51"/>
      <c r="AA254" s="51"/>
      <c r="AB254" s="51"/>
      <c r="AC254" s="51"/>
      <c r="AD254" s="51"/>
      <c r="AE254" s="51"/>
    </row>
    <row r="255" spans="11:31">
      <c r="K255" s="51" t="str">
        <f t="shared" si="31"/>
        <v>-</v>
      </c>
      <c r="L255" s="51"/>
      <c r="M255" s="51"/>
      <c r="N255" s="51"/>
      <c r="O255" s="51"/>
      <c r="P255" s="51"/>
      <c r="Q255" s="51"/>
      <c r="R255" s="51"/>
      <c r="S255" s="51"/>
      <c r="T255" s="51"/>
      <c r="U255" s="51"/>
      <c r="V255" s="51"/>
      <c r="W255" s="51"/>
      <c r="X255" s="51"/>
      <c r="Y255" s="51"/>
      <c r="Z255" s="51"/>
      <c r="AA255" s="51"/>
      <c r="AB255" s="51"/>
      <c r="AC255" s="51"/>
      <c r="AD255" s="51"/>
      <c r="AE255" s="51"/>
    </row>
    <row r="256" spans="11:31">
      <c r="K256" s="51" t="str">
        <f t="shared" si="31"/>
        <v>-</v>
      </c>
      <c r="L256" s="51"/>
      <c r="M256" s="51"/>
      <c r="N256" s="51"/>
      <c r="O256" s="51"/>
      <c r="P256" s="51"/>
      <c r="Q256" s="51"/>
      <c r="R256" s="51"/>
      <c r="S256" s="51"/>
      <c r="T256" s="51"/>
      <c r="U256" s="51"/>
      <c r="V256" s="51"/>
      <c r="W256" s="51"/>
      <c r="X256" s="51"/>
      <c r="Y256" s="51"/>
      <c r="Z256" s="51"/>
      <c r="AA256" s="51"/>
      <c r="AB256" s="51"/>
      <c r="AC256" s="51"/>
      <c r="AD256" s="51"/>
      <c r="AE256" s="51"/>
    </row>
    <row r="257" spans="11:31">
      <c r="K257" s="51" t="str">
        <f t="shared" si="31"/>
        <v>-</v>
      </c>
      <c r="L257" s="51"/>
      <c r="M257" s="51"/>
      <c r="N257" s="51"/>
      <c r="O257" s="51"/>
      <c r="P257" s="51"/>
      <c r="Q257" s="51"/>
      <c r="R257" s="51"/>
      <c r="S257" s="51"/>
      <c r="T257" s="51"/>
      <c r="U257" s="51"/>
      <c r="V257" s="51"/>
      <c r="W257" s="51"/>
      <c r="X257" s="51"/>
      <c r="Y257" s="51"/>
      <c r="Z257" s="51"/>
      <c r="AA257" s="51"/>
      <c r="AB257" s="51"/>
      <c r="AC257" s="51"/>
      <c r="AD257" s="51"/>
      <c r="AE257" s="51"/>
    </row>
    <row r="258" spans="11:31">
      <c r="K258" s="51" t="str">
        <f t="shared" si="31"/>
        <v>-</v>
      </c>
      <c r="L258" s="51"/>
      <c r="M258" s="51"/>
      <c r="N258" s="51"/>
      <c r="O258" s="51"/>
      <c r="P258" s="51"/>
      <c r="Q258" s="51"/>
      <c r="R258" s="51"/>
      <c r="S258" s="51"/>
      <c r="T258" s="51"/>
      <c r="U258" s="51"/>
      <c r="V258" s="51"/>
      <c r="W258" s="51"/>
      <c r="X258" s="51"/>
      <c r="Y258" s="51"/>
      <c r="Z258" s="51"/>
      <c r="AA258" s="51"/>
      <c r="AB258" s="51"/>
      <c r="AC258" s="51"/>
      <c r="AD258" s="51"/>
      <c r="AE258" s="51"/>
    </row>
    <row r="259" spans="11:31">
      <c r="K259" s="51" t="str">
        <f t="shared" si="31"/>
        <v>-</v>
      </c>
      <c r="L259" s="51"/>
      <c r="M259" s="51"/>
      <c r="N259" s="51"/>
      <c r="O259" s="51"/>
      <c r="P259" s="51"/>
      <c r="Q259" s="51"/>
      <c r="R259" s="51"/>
      <c r="S259" s="51"/>
      <c r="T259" s="51"/>
      <c r="U259" s="51"/>
      <c r="V259" s="51"/>
      <c r="W259" s="51"/>
      <c r="X259" s="51"/>
      <c r="Y259" s="51"/>
      <c r="Z259" s="51"/>
      <c r="AA259" s="51"/>
      <c r="AB259" s="51"/>
      <c r="AC259" s="51"/>
      <c r="AD259" s="51"/>
      <c r="AE259" s="51"/>
    </row>
    <row r="260" spans="11:31">
      <c r="K260" s="51" t="str">
        <f t="shared" ref="K260:K323" si="32">CONCATENATE(H260,"-",I260)</f>
        <v>-</v>
      </c>
      <c r="L260" s="51"/>
      <c r="M260" s="51"/>
      <c r="N260" s="51"/>
      <c r="O260" s="51"/>
      <c r="P260" s="51"/>
      <c r="Q260" s="51"/>
      <c r="R260" s="51"/>
      <c r="S260" s="51"/>
      <c r="T260" s="51"/>
      <c r="U260" s="51"/>
      <c r="V260" s="51"/>
      <c r="W260" s="51"/>
      <c r="X260" s="51"/>
      <c r="Y260" s="51"/>
      <c r="Z260" s="51"/>
      <c r="AA260" s="51"/>
      <c r="AB260" s="51"/>
      <c r="AC260" s="51"/>
      <c r="AD260" s="51"/>
      <c r="AE260" s="51"/>
    </row>
    <row r="261" spans="11:31">
      <c r="K261" s="51" t="str">
        <f t="shared" si="32"/>
        <v>-</v>
      </c>
      <c r="L261" s="51"/>
      <c r="M261" s="51"/>
      <c r="N261" s="51"/>
      <c r="O261" s="51"/>
      <c r="P261" s="51"/>
      <c r="Q261" s="51"/>
      <c r="R261" s="51"/>
      <c r="S261" s="51"/>
      <c r="T261" s="51"/>
      <c r="U261" s="51"/>
      <c r="V261" s="51"/>
      <c r="W261" s="51"/>
      <c r="X261" s="51"/>
      <c r="Y261" s="51"/>
      <c r="Z261" s="51"/>
      <c r="AA261" s="51"/>
      <c r="AB261" s="51"/>
      <c r="AC261" s="51"/>
      <c r="AD261" s="51"/>
      <c r="AE261" s="51"/>
    </row>
    <row r="262" spans="11:31">
      <c r="K262" s="51" t="str">
        <f t="shared" si="32"/>
        <v>-</v>
      </c>
      <c r="L262" s="51"/>
      <c r="M262" s="51"/>
      <c r="N262" s="51"/>
      <c r="O262" s="51"/>
      <c r="P262" s="51"/>
      <c r="Q262" s="51"/>
      <c r="R262" s="51"/>
      <c r="S262" s="51"/>
      <c r="T262" s="51"/>
      <c r="U262" s="51"/>
      <c r="V262" s="51"/>
      <c r="W262" s="51"/>
      <c r="X262" s="51"/>
      <c r="Y262" s="51"/>
      <c r="Z262" s="51"/>
      <c r="AA262" s="51"/>
      <c r="AB262" s="51"/>
      <c r="AC262" s="51"/>
      <c r="AD262" s="51"/>
      <c r="AE262" s="51"/>
    </row>
    <row r="263" spans="11:31">
      <c r="K263" s="51" t="str">
        <f t="shared" si="32"/>
        <v>-</v>
      </c>
      <c r="L263" s="51"/>
      <c r="M263" s="51"/>
      <c r="N263" s="51"/>
      <c r="O263" s="51"/>
      <c r="P263" s="51"/>
      <c r="Q263" s="51"/>
      <c r="R263" s="51"/>
      <c r="S263" s="51"/>
      <c r="T263" s="51"/>
      <c r="U263" s="51"/>
      <c r="V263" s="51"/>
      <c r="W263" s="51"/>
      <c r="X263" s="51"/>
      <c r="Y263" s="51"/>
      <c r="Z263" s="51"/>
      <c r="AA263" s="51"/>
      <c r="AB263" s="51"/>
      <c r="AC263" s="51"/>
      <c r="AD263" s="51"/>
      <c r="AE263" s="51"/>
    </row>
    <row r="264" spans="11:31">
      <c r="K264" s="51" t="str">
        <f t="shared" si="32"/>
        <v>-</v>
      </c>
      <c r="L264" s="51"/>
      <c r="M264" s="51"/>
      <c r="N264" s="51"/>
      <c r="O264" s="51"/>
      <c r="P264" s="51"/>
      <c r="Q264" s="51"/>
      <c r="R264" s="51"/>
      <c r="S264" s="51"/>
      <c r="T264" s="51"/>
      <c r="U264" s="51"/>
      <c r="V264" s="51"/>
      <c r="W264" s="51"/>
      <c r="X264" s="51"/>
      <c r="Y264" s="51"/>
      <c r="Z264" s="51"/>
      <c r="AA264" s="51"/>
      <c r="AB264" s="51"/>
      <c r="AC264" s="51"/>
      <c r="AD264" s="51"/>
      <c r="AE264" s="51"/>
    </row>
    <row r="265" spans="11:31">
      <c r="K265" s="51" t="str">
        <f t="shared" si="32"/>
        <v>-</v>
      </c>
      <c r="L265" s="51"/>
      <c r="M265" s="51"/>
      <c r="N265" s="51"/>
      <c r="O265" s="51"/>
      <c r="P265" s="51"/>
      <c r="Q265" s="51"/>
      <c r="R265" s="51"/>
      <c r="S265" s="51"/>
      <c r="T265" s="51"/>
      <c r="U265" s="51"/>
      <c r="V265" s="51"/>
      <c r="W265" s="51"/>
      <c r="X265" s="51"/>
      <c r="Y265" s="51"/>
      <c r="Z265" s="51"/>
      <c r="AA265" s="51"/>
      <c r="AB265" s="51"/>
      <c r="AC265" s="51"/>
      <c r="AD265" s="51"/>
      <c r="AE265" s="51"/>
    </row>
    <row r="266" spans="11:31">
      <c r="K266" s="51" t="str">
        <f t="shared" si="32"/>
        <v>-</v>
      </c>
      <c r="L266" s="51"/>
      <c r="M266" s="51"/>
      <c r="N266" s="51"/>
      <c r="O266" s="51"/>
      <c r="P266" s="51"/>
      <c r="Q266" s="51"/>
      <c r="R266" s="51"/>
      <c r="S266" s="51"/>
      <c r="T266" s="51"/>
      <c r="U266" s="51"/>
      <c r="V266" s="51"/>
      <c r="W266" s="51"/>
      <c r="X266" s="51"/>
      <c r="Y266" s="51"/>
      <c r="Z266" s="51"/>
      <c r="AA266" s="51"/>
      <c r="AB266" s="51"/>
      <c r="AC266" s="51"/>
      <c r="AD266" s="51"/>
      <c r="AE266" s="51"/>
    </row>
    <row r="267" spans="11:31">
      <c r="K267" s="51" t="str">
        <f t="shared" si="32"/>
        <v>-</v>
      </c>
      <c r="L267" s="51"/>
      <c r="M267" s="51"/>
      <c r="N267" s="51"/>
      <c r="O267" s="51"/>
      <c r="P267" s="51"/>
      <c r="Q267" s="51"/>
      <c r="R267" s="51"/>
      <c r="S267" s="51"/>
      <c r="T267" s="51"/>
      <c r="U267" s="51"/>
      <c r="V267" s="51"/>
      <c r="W267" s="51"/>
      <c r="X267" s="51"/>
      <c r="Y267" s="51"/>
      <c r="Z267" s="51"/>
      <c r="AA267" s="51"/>
      <c r="AB267" s="51"/>
      <c r="AC267" s="51"/>
      <c r="AD267" s="51"/>
      <c r="AE267" s="51"/>
    </row>
    <row r="268" spans="11:31">
      <c r="K268" s="51" t="str">
        <f t="shared" si="32"/>
        <v>-</v>
      </c>
      <c r="L268" s="51"/>
      <c r="M268" s="51"/>
      <c r="N268" s="51"/>
      <c r="O268" s="51"/>
      <c r="P268" s="51"/>
      <c r="Q268" s="51"/>
      <c r="R268" s="51"/>
      <c r="S268" s="51"/>
      <c r="T268" s="51"/>
      <c r="U268" s="51"/>
      <c r="V268" s="51"/>
      <c r="W268" s="51"/>
      <c r="X268" s="51"/>
      <c r="Y268" s="51"/>
      <c r="Z268" s="51"/>
      <c r="AA268" s="51"/>
      <c r="AB268" s="51"/>
      <c r="AC268" s="51"/>
      <c r="AD268" s="51"/>
      <c r="AE268" s="51"/>
    </row>
    <row r="269" spans="11:31">
      <c r="K269" s="51" t="str">
        <f t="shared" si="32"/>
        <v>-</v>
      </c>
      <c r="L269" s="51"/>
      <c r="M269" s="51"/>
      <c r="N269" s="51"/>
      <c r="O269" s="51"/>
      <c r="P269" s="51"/>
      <c r="Q269" s="51"/>
      <c r="R269" s="51"/>
      <c r="S269" s="51"/>
      <c r="T269" s="51"/>
      <c r="U269" s="51"/>
      <c r="V269" s="51"/>
      <c r="W269" s="51"/>
      <c r="X269" s="51"/>
      <c r="Y269" s="51"/>
      <c r="Z269" s="51"/>
      <c r="AA269" s="51"/>
      <c r="AB269" s="51"/>
      <c r="AC269" s="51"/>
      <c r="AD269" s="51"/>
      <c r="AE269" s="51"/>
    </row>
    <row r="270" spans="11:31">
      <c r="K270" s="51" t="str">
        <f t="shared" si="32"/>
        <v>-</v>
      </c>
      <c r="L270" s="51"/>
      <c r="M270" s="51"/>
      <c r="N270" s="51"/>
      <c r="O270" s="51"/>
      <c r="P270" s="51"/>
      <c r="Q270" s="51"/>
      <c r="R270" s="51"/>
      <c r="S270" s="51"/>
      <c r="T270" s="51"/>
      <c r="U270" s="51"/>
      <c r="V270" s="51"/>
      <c r="W270" s="51"/>
      <c r="X270" s="51"/>
      <c r="Y270" s="51"/>
      <c r="Z270" s="51"/>
      <c r="AA270" s="51"/>
      <c r="AB270" s="51"/>
      <c r="AC270" s="51"/>
      <c r="AD270" s="51"/>
      <c r="AE270" s="51"/>
    </row>
    <row r="271" spans="11:31">
      <c r="K271" s="51" t="str">
        <f t="shared" si="32"/>
        <v>-</v>
      </c>
      <c r="L271" s="51"/>
      <c r="M271" s="51"/>
      <c r="N271" s="51"/>
      <c r="O271" s="51"/>
      <c r="P271" s="51"/>
      <c r="Q271" s="51"/>
      <c r="R271" s="51"/>
      <c r="S271" s="51"/>
      <c r="T271" s="51"/>
      <c r="U271" s="51"/>
      <c r="V271" s="51"/>
      <c r="W271" s="51"/>
      <c r="X271" s="51"/>
      <c r="Y271" s="51"/>
      <c r="Z271" s="51"/>
      <c r="AA271" s="51"/>
      <c r="AB271" s="51"/>
      <c r="AC271" s="51"/>
      <c r="AD271" s="51"/>
      <c r="AE271" s="51"/>
    </row>
    <row r="272" spans="11:31">
      <c r="K272" s="51" t="str">
        <f t="shared" si="32"/>
        <v>-</v>
      </c>
      <c r="L272" s="51"/>
      <c r="M272" s="51"/>
      <c r="N272" s="51"/>
      <c r="O272" s="51"/>
      <c r="P272" s="51"/>
      <c r="Q272" s="51"/>
      <c r="R272" s="51"/>
      <c r="S272" s="51"/>
      <c r="T272" s="51"/>
      <c r="U272" s="51"/>
      <c r="V272" s="51"/>
      <c r="W272" s="51"/>
      <c r="X272" s="51"/>
      <c r="Y272" s="51"/>
      <c r="Z272" s="51"/>
      <c r="AA272" s="51"/>
      <c r="AB272" s="51"/>
      <c r="AC272" s="51"/>
      <c r="AD272" s="51"/>
      <c r="AE272" s="51"/>
    </row>
    <row r="273" spans="11:31">
      <c r="K273" s="51" t="str">
        <f t="shared" si="32"/>
        <v>-</v>
      </c>
      <c r="L273" s="51"/>
      <c r="M273" s="51"/>
      <c r="N273" s="51"/>
      <c r="O273" s="51"/>
      <c r="P273" s="51"/>
      <c r="Q273" s="51"/>
      <c r="R273" s="51"/>
      <c r="S273" s="51"/>
      <c r="T273" s="51"/>
      <c r="U273" s="51"/>
      <c r="V273" s="51"/>
      <c r="W273" s="51"/>
      <c r="X273" s="51"/>
      <c r="Y273" s="51"/>
      <c r="Z273" s="51"/>
      <c r="AA273" s="51"/>
      <c r="AB273" s="51"/>
      <c r="AC273" s="51"/>
      <c r="AD273" s="51"/>
      <c r="AE273" s="51"/>
    </row>
    <row r="274" spans="11:31">
      <c r="K274" s="51" t="str">
        <f t="shared" si="32"/>
        <v>-</v>
      </c>
      <c r="L274" s="51"/>
      <c r="M274" s="51"/>
      <c r="N274" s="51"/>
      <c r="O274" s="51"/>
      <c r="P274" s="51"/>
      <c r="Q274" s="51"/>
      <c r="R274" s="51"/>
      <c r="S274" s="51"/>
      <c r="T274" s="51"/>
      <c r="U274" s="51"/>
      <c r="V274" s="51"/>
      <c r="W274" s="51"/>
      <c r="X274" s="51"/>
      <c r="Y274" s="51"/>
      <c r="Z274" s="51"/>
      <c r="AA274" s="51"/>
      <c r="AB274" s="51"/>
      <c r="AC274" s="51"/>
      <c r="AD274" s="51"/>
      <c r="AE274" s="51"/>
    </row>
    <row r="275" spans="11:31">
      <c r="K275" s="51" t="str">
        <f t="shared" si="32"/>
        <v>-</v>
      </c>
      <c r="L275" s="51"/>
      <c r="M275" s="51"/>
      <c r="N275" s="51"/>
      <c r="O275" s="51"/>
      <c r="P275" s="51"/>
      <c r="Q275" s="51"/>
      <c r="R275" s="51"/>
      <c r="S275" s="51"/>
      <c r="T275" s="51"/>
      <c r="U275" s="51"/>
      <c r="V275" s="51"/>
      <c r="W275" s="51"/>
      <c r="X275" s="51"/>
      <c r="Y275" s="51"/>
      <c r="Z275" s="51"/>
      <c r="AA275" s="51"/>
      <c r="AB275" s="51"/>
      <c r="AC275" s="51"/>
      <c r="AD275" s="51"/>
      <c r="AE275" s="51"/>
    </row>
    <row r="276" spans="11:31">
      <c r="K276" s="51" t="str">
        <f t="shared" si="32"/>
        <v>-</v>
      </c>
      <c r="L276" s="51"/>
      <c r="M276" s="51"/>
      <c r="N276" s="51"/>
      <c r="O276" s="51"/>
      <c r="P276" s="51"/>
      <c r="Q276" s="51"/>
      <c r="R276" s="51"/>
      <c r="S276" s="51"/>
      <c r="T276" s="51"/>
      <c r="U276" s="51"/>
      <c r="V276" s="51"/>
      <c r="W276" s="51"/>
      <c r="X276" s="51"/>
      <c r="Y276" s="51"/>
      <c r="Z276" s="51"/>
      <c r="AA276" s="51"/>
      <c r="AB276" s="51"/>
      <c r="AC276" s="51"/>
      <c r="AD276" s="51"/>
      <c r="AE276" s="51"/>
    </row>
    <row r="277" spans="11:31">
      <c r="K277" s="51" t="str">
        <f t="shared" si="32"/>
        <v>-</v>
      </c>
      <c r="L277" s="51"/>
      <c r="M277" s="51"/>
      <c r="N277" s="51"/>
      <c r="O277" s="51"/>
      <c r="P277" s="51"/>
      <c r="Q277" s="51"/>
      <c r="R277" s="51"/>
      <c r="S277" s="51"/>
      <c r="T277" s="51"/>
      <c r="U277" s="51"/>
      <c r="V277" s="51"/>
      <c r="W277" s="51"/>
      <c r="X277" s="51"/>
      <c r="Y277" s="51"/>
      <c r="Z277" s="51"/>
      <c r="AA277" s="51"/>
      <c r="AB277" s="51"/>
      <c r="AC277" s="51"/>
      <c r="AD277" s="51"/>
      <c r="AE277" s="51"/>
    </row>
    <row r="278" spans="11:31">
      <c r="K278" s="51" t="str">
        <f t="shared" si="32"/>
        <v>-</v>
      </c>
      <c r="L278" s="51"/>
      <c r="M278" s="51"/>
      <c r="N278" s="51"/>
      <c r="O278" s="51"/>
      <c r="P278" s="51"/>
      <c r="Q278" s="51"/>
      <c r="R278" s="51"/>
      <c r="S278" s="51"/>
      <c r="T278" s="51"/>
      <c r="U278" s="51"/>
      <c r="V278" s="51"/>
      <c r="W278" s="51"/>
      <c r="X278" s="51"/>
      <c r="Y278" s="51"/>
      <c r="Z278" s="51"/>
      <c r="AA278" s="51"/>
      <c r="AB278" s="51"/>
      <c r="AC278" s="51"/>
      <c r="AD278" s="51"/>
      <c r="AE278" s="51"/>
    </row>
    <row r="279" spans="11:31">
      <c r="K279" s="51" t="str">
        <f t="shared" si="32"/>
        <v>-</v>
      </c>
      <c r="L279" s="51"/>
      <c r="M279" s="51"/>
      <c r="N279" s="51"/>
      <c r="O279" s="51"/>
      <c r="P279" s="51"/>
      <c r="Q279" s="51"/>
      <c r="R279" s="51"/>
      <c r="S279" s="51"/>
      <c r="T279" s="51"/>
      <c r="U279" s="51"/>
      <c r="V279" s="51"/>
      <c r="W279" s="51"/>
      <c r="X279" s="51"/>
      <c r="Y279" s="51"/>
      <c r="Z279" s="51"/>
      <c r="AA279" s="51"/>
      <c r="AB279" s="51"/>
      <c r="AC279" s="51"/>
      <c r="AD279" s="51"/>
      <c r="AE279" s="51"/>
    </row>
    <row r="280" spans="11:31">
      <c r="K280" s="51" t="str">
        <f t="shared" si="32"/>
        <v>-</v>
      </c>
      <c r="L280" s="51"/>
      <c r="M280" s="51"/>
      <c r="N280" s="51"/>
      <c r="O280" s="51"/>
      <c r="P280" s="51"/>
      <c r="Q280" s="51"/>
      <c r="R280" s="51"/>
      <c r="S280" s="51"/>
      <c r="T280" s="51"/>
      <c r="U280" s="51"/>
      <c r="V280" s="51"/>
      <c r="W280" s="51"/>
      <c r="X280" s="51"/>
      <c r="Y280" s="51"/>
      <c r="Z280" s="51"/>
      <c r="AA280" s="51"/>
      <c r="AB280" s="51"/>
      <c r="AC280" s="51"/>
      <c r="AD280" s="51"/>
      <c r="AE280" s="51"/>
    </row>
    <row r="281" spans="11:31">
      <c r="K281" s="51" t="str">
        <f t="shared" si="32"/>
        <v>-</v>
      </c>
      <c r="L281" s="51"/>
      <c r="M281" s="51"/>
      <c r="N281" s="51"/>
      <c r="O281" s="51"/>
      <c r="P281" s="51"/>
      <c r="Q281" s="51"/>
      <c r="R281" s="51"/>
      <c r="S281" s="51"/>
      <c r="T281" s="51"/>
      <c r="U281" s="51"/>
      <c r="V281" s="51"/>
      <c r="W281" s="51"/>
      <c r="X281" s="51"/>
      <c r="Y281" s="51"/>
      <c r="Z281" s="51"/>
      <c r="AA281" s="51"/>
      <c r="AB281" s="51"/>
      <c r="AC281" s="51"/>
      <c r="AD281" s="51"/>
      <c r="AE281" s="51"/>
    </row>
    <row r="282" spans="11:31">
      <c r="K282" s="51" t="str">
        <f t="shared" si="32"/>
        <v>-</v>
      </c>
      <c r="L282" s="51"/>
      <c r="M282" s="51"/>
      <c r="N282" s="51"/>
      <c r="O282" s="51"/>
      <c r="P282" s="51"/>
      <c r="Q282" s="51"/>
      <c r="R282" s="51"/>
      <c r="S282" s="51"/>
      <c r="T282" s="51"/>
      <c r="U282" s="51"/>
      <c r="V282" s="51"/>
      <c r="W282" s="51"/>
      <c r="X282" s="51"/>
      <c r="Y282" s="51"/>
      <c r="Z282" s="51"/>
      <c r="AA282" s="51"/>
      <c r="AB282" s="51"/>
      <c r="AC282" s="51"/>
      <c r="AD282" s="51"/>
      <c r="AE282" s="51"/>
    </row>
    <row r="283" spans="11:31">
      <c r="K283" s="51" t="str">
        <f t="shared" si="32"/>
        <v>-</v>
      </c>
      <c r="L283" s="51"/>
      <c r="M283" s="51"/>
      <c r="N283" s="51"/>
      <c r="O283" s="51"/>
      <c r="P283" s="51"/>
      <c r="Q283" s="51"/>
      <c r="R283" s="51"/>
      <c r="S283" s="51"/>
      <c r="T283" s="51"/>
      <c r="U283" s="51"/>
      <c r="V283" s="51"/>
      <c r="W283" s="51"/>
      <c r="X283" s="51"/>
      <c r="Y283" s="51"/>
      <c r="Z283" s="51"/>
      <c r="AA283" s="51"/>
      <c r="AB283" s="51"/>
      <c r="AC283" s="51"/>
      <c r="AD283" s="51"/>
      <c r="AE283" s="51"/>
    </row>
    <row r="284" spans="11:31">
      <c r="K284" s="51" t="str">
        <f t="shared" si="32"/>
        <v>-</v>
      </c>
      <c r="L284" s="51"/>
      <c r="M284" s="51"/>
      <c r="N284" s="51"/>
      <c r="O284" s="51"/>
      <c r="P284" s="51"/>
      <c r="Q284" s="51"/>
      <c r="R284" s="51"/>
      <c r="S284" s="51"/>
      <c r="T284" s="51"/>
      <c r="U284" s="51"/>
      <c r="V284" s="51"/>
      <c r="W284" s="51"/>
      <c r="X284" s="51"/>
      <c r="Y284" s="51"/>
      <c r="Z284" s="51"/>
      <c r="AA284" s="51"/>
      <c r="AB284" s="51"/>
      <c r="AC284" s="51"/>
      <c r="AD284" s="51"/>
      <c r="AE284" s="51"/>
    </row>
    <row r="285" spans="11:31">
      <c r="K285" s="51" t="str">
        <f t="shared" si="32"/>
        <v>-</v>
      </c>
      <c r="L285" s="51"/>
      <c r="M285" s="51"/>
      <c r="N285" s="51"/>
      <c r="O285" s="51"/>
      <c r="P285" s="51"/>
      <c r="Q285" s="51"/>
      <c r="R285" s="51"/>
      <c r="S285" s="51"/>
      <c r="T285" s="51"/>
      <c r="U285" s="51"/>
      <c r="V285" s="51"/>
      <c r="W285" s="51"/>
      <c r="X285" s="51"/>
      <c r="Y285" s="51"/>
      <c r="Z285" s="51"/>
      <c r="AA285" s="51"/>
      <c r="AB285" s="51"/>
      <c r="AC285" s="51"/>
      <c r="AD285" s="51"/>
      <c r="AE285" s="51"/>
    </row>
    <row r="286" spans="11:31">
      <c r="K286" s="51" t="str">
        <f t="shared" si="32"/>
        <v>-</v>
      </c>
      <c r="L286" s="51"/>
      <c r="M286" s="51"/>
      <c r="N286" s="51"/>
      <c r="O286" s="51"/>
      <c r="P286" s="51"/>
      <c r="Q286" s="51"/>
      <c r="R286" s="51"/>
      <c r="S286" s="51"/>
      <c r="T286" s="51"/>
      <c r="U286" s="51"/>
      <c r="V286" s="51"/>
      <c r="W286" s="51"/>
      <c r="X286" s="51"/>
      <c r="Y286" s="51"/>
      <c r="Z286" s="51"/>
      <c r="AA286" s="51"/>
      <c r="AB286" s="51"/>
      <c r="AC286" s="51"/>
      <c r="AD286" s="51"/>
      <c r="AE286" s="51"/>
    </row>
    <row r="287" spans="11:31">
      <c r="K287" s="51" t="str">
        <f t="shared" si="32"/>
        <v>-</v>
      </c>
      <c r="L287" s="51"/>
      <c r="M287" s="51"/>
      <c r="N287" s="51"/>
      <c r="O287" s="51"/>
      <c r="P287" s="51"/>
      <c r="Q287" s="51"/>
      <c r="R287" s="51"/>
      <c r="S287" s="51"/>
      <c r="T287" s="51"/>
      <c r="U287" s="51"/>
      <c r="V287" s="51"/>
      <c r="W287" s="51"/>
      <c r="X287" s="51"/>
      <c r="Y287" s="51"/>
      <c r="Z287" s="51"/>
      <c r="AA287" s="51"/>
      <c r="AB287" s="51"/>
      <c r="AC287" s="51"/>
      <c r="AD287" s="51"/>
      <c r="AE287" s="51"/>
    </row>
    <row r="288" spans="11:31">
      <c r="K288" s="51" t="str">
        <f t="shared" si="32"/>
        <v>-</v>
      </c>
      <c r="L288" s="51"/>
      <c r="M288" s="51"/>
      <c r="N288" s="51"/>
      <c r="O288" s="51"/>
      <c r="P288" s="51"/>
      <c r="Q288" s="51"/>
      <c r="R288" s="51"/>
      <c r="S288" s="51"/>
      <c r="T288" s="51"/>
      <c r="U288" s="51"/>
      <c r="V288" s="51"/>
      <c r="W288" s="51"/>
      <c r="X288" s="51"/>
      <c r="Y288" s="51"/>
      <c r="Z288" s="51"/>
      <c r="AA288" s="51"/>
      <c r="AB288" s="51"/>
      <c r="AC288" s="51"/>
      <c r="AD288" s="51"/>
      <c r="AE288" s="51"/>
    </row>
    <row r="289" spans="11:31">
      <c r="K289" s="51" t="str">
        <f t="shared" si="32"/>
        <v>-</v>
      </c>
      <c r="L289" s="51"/>
      <c r="M289" s="51"/>
      <c r="N289" s="51"/>
      <c r="O289" s="51"/>
      <c r="P289" s="51"/>
      <c r="Q289" s="51"/>
      <c r="R289" s="51"/>
      <c r="S289" s="51"/>
      <c r="T289" s="51"/>
      <c r="U289" s="51"/>
      <c r="V289" s="51"/>
      <c r="W289" s="51"/>
      <c r="X289" s="51"/>
      <c r="Y289" s="51"/>
      <c r="Z289" s="51"/>
      <c r="AA289" s="51"/>
      <c r="AB289" s="51"/>
      <c r="AC289" s="51"/>
      <c r="AD289" s="51"/>
      <c r="AE289" s="51"/>
    </row>
    <row r="290" spans="11:31">
      <c r="K290" s="51" t="str">
        <f t="shared" si="32"/>
        <v>-</v>
      </c>
      <c r="L290" s="51"/>
      <c r="M290" s="51"/>
      <c r="N290" s="51"/>
      <c r="O290" s="51"/>
      <c r="P290" s="51"/>
      <c r="Q290" s="51"/>
      <c r="R290" s="51"/>
      <c r="S290" s="51"/>
      <c r="T290" s="51"/>
      <c r="U290" s="51"/>
      <c r="V290" s="51"/>
      <c r="W290" s="51"/>
      <c r="X290" s="51"/>
      <c r="Y290" s="51"/>
      <c r="Z290" s="51"/>
      <c r="AA290" s="51"/>
      <c r="AB290" s="51"/>
      <c r="AC290" s="51"/>
      <c r="AD290" s="51"/>
      <c r="AE290" s="51"/>
    </row>
    <row r="291" spans="11:31">
      <c r="K291" s="51" t="str">
        <f t="shared" si="32"/>
        <v>-</v>
      </c>
      <c r="L291" s="51"/>
      <c r="M291" s="51"/>
      <c r="N291" s="51"/>
      <c r="O291" s="51"/>
      <c r="P291" s="51"/>
      <c r="Q291" s="51"/>
      <c r="R291" s="51"/>
      <c r="S291" s="51"/>
      <c r="T291" s="51"/>
      <c r="U291" s="51"/>
      <c r="V291" s="51"/>
      <c r="W291" s="51"/>
      <c r="X291" s="51"/>
      <c r="Y291" s="51"/>
      <c r="Z291" s="51"/>
      <c r="AA291" s="51"/>
      <c r="AB291" s="51"/>
      <c r="AC291" s="51"/>
      <c r="AD291" s="51"/>
      <c r="AE291" s="51"/>
    </row>
    <row r="292" spans="11:31">
      <c r="K292" s="51" t="str">
        <f t="shared" si="32"/>
        <v>-</v>
      </c>
      <c r="L292" s="51"/>
      <c r="M292" s="51"/>
      <c r="N292" s="51"/>
      <c r="O292" s="51"/>
      <c r="P292" s="51"/>
      <c r="Q292" s="51"/>
      <c r="R292" s="51"/>
      <c r="S292" s="51"/>
      <c r="T292" s="51"/>
      <c r="U292" s="51"/>
      <c r="V292" s="51"/>
      <c r="W292" s="51"/>
      <c r="X292" s="51"/>
      <c r="Y292" s="51"/>
      <c r="Z292" s="51"/>
      <c r="AA292" s="51"/>
      <c r="AB292" s="51"/>
      <c r="AC292" s="51"/>
      <c r="AD292" s="51"/>
      <c r="AE292" s="51"/>
    </row>
    <row r="293" spans="11:31">
      <c r="K293" s="51" t="str">
        <f t="shared" si="32"/>
        <v>-</v>
      </c>
      <c r="L293" s="51"/>
      <c r="M293" s="51"/>
      <c r="N293" s="51"/>
      <c r="O293" s="51"/>
      <c r="P293" s="51"/>
      <c r="Q293" s="51"/>
      <c r="R293" s="51"/>
      <c r="S293" s="51"/>
      <c r="T293" s="51"/>
      <c r="U293" s="51"/>
      <c r="V293" s="51"/>
      <c r="W293" s="51"/>
      <c r="X293" s="51"/>
      <c r="Y293" s="51"/>
      <c r="Z293" s="51"/>
      <c r="AA293" s="51"/>
      <c r="AB293" s="51"/>
      <c r="AC293" s="51"/>
      <c r="AD293" s="51"/>
      <c r="AE293" s="51"/>
    </row>
    <row r="294" spans="11:31">
      <c r="K294" s="51" t="str">
        <f t="shared" si="32"/>
        <v>-</v>
      </c>
      <c r="L294" s="51"/>
      <c r="M294" s="51"/>
      <c r="N294" s="51"/>
      <c r="O294" s="51"/>
      <c r="P294" s="51"/>
      <c r="Q294" s="51"/>
      <c r="R294" s="51"/>
      <c r="S294" s="51"/>
      <c r="T294" s="51"/>
      <c r="U294" s="51"/>
      <c r="V294" s="51"/>
      <c r="W294" s="51"/>
      <c r="X294" s="51"/>
      <c r="Y294" s="51"/>
      <c r="Z294" s="51"/>
      <c r="AA294" s="51"/>
      <c r="AB294" s="51"/>
      <c r="AC294" s="51"/>
      <c r="AD294" s="51"/>
      <c r="AE294" s="51"/>
    </row>
    <row r="295" spans="11:31">
      <c r="K295" s="51" t="str">
        <f t="shared" si="32"/>
        <v>-</v>
      </c>
      <c r="L295" s="51"/>
      <c r="M295" s="51"/>
      <c r="N295" s="51"/>
      <c r="O295" s="51"/>
      <c r="P295" s="51"/>
      <c r="Q295" s="51"/>
      <c r="R295" s="51"/>
      <c r="S295" s="51"/>
      <c r="T295" s="51"/>
      <c r="U295" s="51"/>
      <c r="V295" s="51"/>
      <c r="W295" s="51"/>
      <c r="X295" s="51"/>
      <c r="Y295" s="51"/>
      <c r="Z295" s="51"/>
      <c r="AA295" s="51"/>
      <c r="AB295" s="51"/>
      <c r="AC295" s="51"/>
      <c r="AD295" s="51"/>
      <c r="AE295" s="51"/>
    </row>
    <row r="296" spans="11:31">
      <c r="K296" s="51" t="str">
        <f t="shared" si="32"/>
        <v>-</v>
      </c>
      <c r="L296" s="51"/>
      <c r="M296" s="51"/>
      <c r="N296" s="51"/>
      <c r="O296" s="51"/>
      <c r="P296" s="51"/>
      <c r="Q296" s="51"/>
      <c r="R296" s="51"/>
      <c r="S296" s="51"/>
      <c r="T296" s="51"/>
      <c r="U296" s="51"/>
      <c r="V296" s="51"/>
      <c r="W296" s="51"/>
      <c r="X296" s="51"/>
      <c r="Y296" s="51"/>
      <c r="Z296" s="51"/>
      <c r="AA296" s="51"/>
      <c r="AB296" s="51"/>
      <c r="AC296" s="51"/>
      <c r="AD296" s="51"/>
      <c r="AE296" s="51"/>
    </row>
    <row r="297" spans="11:31">
      <c r="K297" s="51" t="str">
        <f t="shared" si="32"/>
        <v>-</v>
      </c>
      <c r="L297" s="51"/>
      <c r="M297" s="51"/>
      <c r="N297" s="51"/>
      <c r="O297" s="51"/>
      <c r="P297" s="51"/>
      <c r="Q297" s="51"/>
      <c r="R297" s="51"/>
      <c r="S297" s="51"/>
      <c r="T297" s="51"/>
      <c r="U297" s="51"/>
      <c r="V297" s="51"/>
      <c r="W297" s="51"/>
      <c r="X297" s="51"/>
      <c r="Y297" s="51"/>
      <c r="Z297" s="51"/>
      <c r="AA297" s="51"/>
      <c r="AB297" s="51"/>
      <c r="AC297" s="51"/>
      <c r="AD297" s="51"/>
      <c r="AE297" s="51"/>
    </row>
    <row r="298" spans="11:31">
      <c r="K298" s="51" t="str">
        <f t="shared" si="32"/>
        <v>-</v>
      </c>
      <c r="L298" s="51"/>
      <c r="M298" s="51"/>
      <c r="N298" s="51"/>
      <c r="O298" s="51"/>
      <c r="P298" s="51"/>
      <c r="Q298" s="51"/>
      <c r="R298" s="51"/>
      <c r="S298" s="51"/>
      <c r="T298" s="51"/>
      <c r="U298" s="51"/>
      <c r="V298" s="51"/>
      <c r="W298" s="51"/>
      <c r="X298" s="51"/>
      <c r="Y298" s="51"/>
      <c r="Z298" s="51"/>
      <c r="AA298" s="51"/>
      <c r="AB298" s="51"/>
      <c r="AC298" s="51"/>
      <c r="AD298" s="51"/>
      <c r="AE298" s="51"/>
    </row>
    <row r="299" spans="11:31">
      <c r="K299" s="51" t="str">
        <f t="shared" si="32"/>
        <v>-</v>
      </c>
      <c r="L299" s="51"/>
      <c r="M299" s="51"/>
      <c r="N299" s="51"/>
      <c r="O299" s="51"/>
      <c r="P299" s="51"/>
      <c r="Q299" s="51"/>
      <c r="R299" s="51"/>
      <c r="S299" s="51"/>
      <c r="T299" s="51"/>
      <c r="U299" s="51"/>
      <c r="V299" s="51"/>
      <c r="W299" s="51"/>
      <c r="X299" s="51"/>
      <c r="Y299" s="51"/>
      <c r="Z299" s="51"/>
      <c r="AA299" s="51"/>
      <c r="AB299" s="51"/>
      <c r="AC299" s="51"/>
      <c r="AD299" s="51"/>
      <c r="AE299" s="51"/>
    </row>
    <row r="300" spans="11:31">
      <c r="K300" s="51" t="str">
        <f t="shared" si="32"/>
        <v>-</v>
      </c>
      <c r="L300" s="51"/>
      <c r="M300" s="51"/>
      <c r="N300" s="51"/>
      <c r="O300" s="51"/>
      <c r="P300" s="51"/>
      <c r="Q300" s="51"/>
      <c r="R300" s="51"/>
      <c r="S300" s="51"/>
      <c r="T300" s="51"/>
      <c r="U300" s="51"/>
      <c r="V300" s="51"/>
      <c r="W300" s="51"/>
      <c r="X300" s="51"/>
      <c r="Y300" s="51"/>
      <c r="Z300" s="51"/>
      <c r="AA300" s="51"/>
      <c r="AB300" s="51"/>
      <c r="AC300" s="51"/>
      <c r="AD300" s="51"/>
      <c r="AE300" s="51"/>
    </row>
    <row r="301" spans="11:31">
      <c r="K301" s="51" t="str">
        <f t="shared" si="32"/>
        <v>-</v>
      </c>
      <c r="L301" s="51"/>
      <c r="M301" s="51"/>
      <c r="N301" s="51"/>
      <c r="O301" s="51"/>
      <c r="P301" s="51"/>
      <c r="Q301" s="51"/>
      <c r="R301" s="51"/>
      <c r="S301" s="51"/>
      <c r="T301" s="51"/>
      <c r="U301" s="51"/>
      <c r="V301" s="51"/>
      <c r="W301" s="51"/>
      <c r="X301" s="51"/>
      <c r="Y301" s="51"/>
      <c r="Z301" s="51"/>
      <c r="AA301" s="51"/>
      <c r="AB301" s="51"/>
      <c r="AC301" s="51"/>
      <c r="AD301" s="51"/>
      <c r="AE301" s="51"/>
    </row>
    <row r="302" spans="11:31">
      <c r="K302" s="51" t="str">
        <f t="shared" si="32"/>
        <v>-</v>
      </c>
      <c r="L302" s="51"/>
      <c r="M302" s="51"/>
      <c r="N302" s="51"/>
      <c r="O302" s="51"/>
      <c r="P302" s="51"/>
      <c r="Q302" s="51"/>
      <c r="R302" s="51"/>
      <c r="S302" s="51"/>
      <c r="T302" s="51"/>
      <c r="U302" s="51"/>
      <c r="V302" s="51"/>
      <c r="W302" s="51"/>
      <c r="X302" s="51"/>
      <c r="Y302" s="51"/>
      <c r="Z302" s="51"/>
      <c r="AA302" s="51"/>
      <c r="AB302" s="51"/>
      <c r="AC302" s="51"/>
      <c r="AD302" s="51"/>
      <c r="AE302" s="51"/>
    </row>
    <row r="303" spans="11:31">
      <c r="K303" s="51" t="str">
        <f t="shared" si="32"/>
        <v>-</v>
      </c>
      <c r="L303" s="51"/>
      <c r="M303" s="51"/>
      <c r="N303" s="51"/>
      <c r="O303" s="51"/>
      <c r="P303" s="51"/>
      <c r="Q303" s="51"/>
      <c r="R303" s="51"/>
      <c r="S303" s="51"/>
      <c r="T303" s="51"/>
      <c r="U303" s="51"/>
      <c r="V303" s="51"/>
      <c r="W303" s="51"/>
      <c r="X303" s="51"/>
      <c r="Y303" s="51"/>
      <c r="Z303" s="51"/>
      <c r="AA303" s="51"/>
      <c r="AB303" s="51"/>
      <c r="AC303" s="51"/>
      <c r="AD303" s="51"/>
      <c r="AE303" s="51"/>
    </row>
    <row r="304" spans="11:31">
      <c r="K304" s="51" t="str">
        <f t="shared" si="32"/>
        <v>-</v>
      </c>
      <c r="L304" s="51"/>
      <c r="M304" s="51"/>
      <c r="N304" s="51"/>
      <c r="O304" s="51"/>
      <c r="P304" s="51"/>
      <c r="Q304" s="51"/>
      <c r="R304" s="51"/>
      <c r="S304" s="51"/>
      <c r="T304" s="51"/>
      <c r="U304" s="51"/>
      <c r="V304" s="51"/>
      <c r="W304" s="51"/>
      <c r="X304" s="51"/>
      <c r="Y304" s="51"/>
      <c r="Z304" s="51"/>
      <c r="AA304" s="51"/>
      <c r="AB304" s="51"/>
      <c r="AC304" s="51"/>
      <c r="AD304" s="51"/>
      <c r="AE304" s="51"/>
    </row>
    <row r="305" spans="11:31">
      <c r="K305" s="51" t="str">
        <f t="shared" si="32"/>
        <v>-</v>
      </c>
      <c r="L305" s="51"/>
      <c r="M305" s="51"/>
      <c r="N305" s="51"/>
      <c r="O305" s="51"/>
      <c r="P305" s="51"/>
      <c r="Q305" s="51"/>
      <c r="R305" s="51"/>
      <c r="S305" s="51"/>
      <c r="T305" s="51"/>
      <c r="U305" s="51"/>
      <c r="V305" s="51"/>
      <c r="W305" s="51"/>
      <c r="X305" s="51"/>
      <c r="Y305" s="51"/>
      <c r="Z305" s="51"/>
      <c r="AA305" s="51"/>
      <c r="AB305" s="51"/>
      <c r="AC305" s="51"/>
      <c r="AD305" s="51"/>
      <c r="AE305" s="51"/>
    </row>
    <row r="306" spans="11:31">
      <c r="K306" s="51" t="str">
        <f t="shared" si="32"/>
        <v>-</v>
      </c>
      <c r="L306" s="51"/>
      <c r="M306" s="51"/>
      <c r="N306" s="51"/>
      <c r="O306" s="51"/>
      <c r="P306" s="51"/>
      <c r="Q306" s="51"/>
      <c r="R306" s="51"/>
      <c r="S306" s="51"/>
      <c r="T306" s="51"/>
      <c r="U306" s="51"/>
      <c r="V306" s="51"/>
      <c r="W306" s="51"/>
      <c r="X306" s="51"/>
      <c r="Y306" s="51"/>
      <c r="Z306" s="51"/>
      <c r="AA306" s="51"/>
      <c r="AB306" s="51"/>
      <c r="AC306" s="51"/>
      <c r="AD306" s="51"/>
      <c r="AE306" s="51"/>
    </row>
    <row r="307" spans="11:31">
      <c r="K307" s="51" t="str">
        <f t="shared" si="32"/>
        <v>-</v>
      </c>
      <c r="L307" s="51"/>
      <c r="M307" s="51"/>
      <c r="N307" s="51"/>
      <c r="O307" s="51"/>
      <c r="P307" s="51"/>
      <c r="Q307" s="51"/>
      <c r="R307" s="51"/>
      <c r="S307" s="51"/>
      <c r="T307" s="51"/>
      <c r="U307" s="51"/>
      <c r="V307" s="51"/>
      <c r="W307" s="51"/>
      <c r="X307" s="51"/>
      <c r="Y307" s="51"/>
      <c r="Z307" s="51"/>
      <c r="AA307" s="51"/>
      <c r="AB307" s="51"/>
      <c r="AC307" s="51"/>
      <c r="AD307" s="51"/>
      <c r="AE307" s="51"/>
    </row>
    <row r="308" spans="11:31">
      <c r="K308" s="51" t="str">
        <f t="shared" si="32"/>
        <v>-</v>
      </c>
      <c r="L308" s="51"/>
      <c r="M308" s="51"/>
      <c r="N308" s="51"/>
      <c r="O308" s="51"/>
      <c r="P308" s="51"/>
      <c r="Q308" s="51"/>
      <c r="R308" s="51"/>
      <c r="S308" s="51"/>
      <c r="T308" s="51"/>
      <c r="U308" s="51"/>
      <c r="V308" s="51"/>
      <c r="W308" s="51"/>
      <c r="X308" s="51"/>
      <c r="Y308" s="51"/>
      <c r="Z308" s="51"/>
      <c r="AA308" s="51"/>
      <c r="AB308" s="51"/>
      <c r="AC308" s="51"/>
      <c r="AD308" s="51"/>
      <c r="AE308" s="51"/>
    </row>
    <row r="309" spans="11:31">
      <c r="K309" s="51" t="str">
        <f t="shared" si="32"/>
        <v>-</v>
      </c>
      <c r="L309" s="51"/>
      <c r="M309" s="51"/>
      <c r="N309" s="51"/>
      <c r="O309" s="51"/>
      <c r="P309" s="51"/>
      <c r="Q309" s="51"/>
      <c r="R309" s="51"/>
      <c r="S309" s="51"/>
      <c r="T309" s="51"/>
      <c r="U309" s="51"/>
      <c r="V309" s="51"/>
      <c r="W309" s="51"/>
      <c r="X309" s="51"/>
      <c r="Y309" s="51"/>
      <c r="Z309" s="51"/>
      <c r="AA309" s="51"/>
      <c r="AB309" s="51"/>
      <c r="AC309" s="51"/>
      <c r="AD309" s="51"/>
      <c r="AE309" s="51"/>
    </row>
    <row r="310" spans="11:31">
      <c r="K310" s="51" t="str">
        <f t="shared" si="32"/>
        <v>-</v>
      </c>
      <c r="L310" s="51"/>
      <c r="M310" s="51"/>
      <c r="N310" s="51"/>
      <c r="O310" s="51"/>
      <c r="P310" s="51"/>
      <c r="Q310" s="51"/>
      <c r="R310" s="51"/>
      <c r="S310" s="51"/>
      <c r="T310" s="51"/>
      <c r="U310" s="51"/>
      <c r="V310" s="51"/>
      <c r="W310" s="51"/>
      <c r="X310" s="51"/>
      <c r="Y310" s="51"/>
      <c r="Z310" s="51"/>
      <c r="AA310" s="51"/>
      <c r="AB310" s="51"/>
      <c r="AC310" s="51"/>
      <c r="AD310" s="51"/>
      <c r="AE310" s="51"/>
    </row>
    <row r="311" spans="11:31">
      <c r="K311" s="51" t="str">
        <f t="shared" si="32"/>
        <v>-</v>
      </c>
      <c r="L311" s="51"/>
      <c r="M311" s="51"/>
      <c r="N311" s="51"/>
      <c r="O311" s="51"/>
      <c r="P311" s="51"/>
      <c r="Q311" s="51"/>
      <c r="R311" s="51"/>
      <c r="S311" s="51"/>
      <c r="T311" s="51"/>
      <c r="U311" s="51"/>
      <c r="V311" s="51"/>
      <c r="W311" s="51"/>
      <c r="X311" s="51"/>
      <c r="Y311" s="51"/>
      <c r="Z311" s="51"/>
      <c r="AA311" s="51"/>
      <c r="AB311" s="51"/>
      <c r="AC311" s="51"/>
      <c r="AD311" s="51"/>
      <c r="AE311" s="51"/>
    </row>
    <row r="312" spans="11:31">
      <c r="K312" s="51" t="str">
        <f t="shared" si="32"/>
        <v>-</v>
      </c>
      <c r="L312" s="51"/>
      <c r="M312" s="51"/>
      <c r="N312" s="51"/>
      <c r="O312" s="51"/>
      <c r="P312" s="51"/>
      <c r="Q312" s="51"/>
      <c r="R312" s="51"/>
      <c r="S312" s="51"/>
      <c r="T312" s="51"/>
      <c r="U312" s="51"/>
      <c r="V312" s="51"/>
      <c r="W312" s="51"/>
      <c r="X312" s="51"/>
      <c r="Y312" s="51"/>
      <c r="Z312" s="51"/>
      <c r="AA312" s="51"/>
      <c r="AB312" s="51"/>
      <c r="AC312" s="51"/>
      <c r="AD312" s="51"/>
      <c r="AE312" s="51"/>
    </row>
    <row r="313" spans="11:31">
      <c r="K313" s="51" t="str">
        <f t="shared" si="32"/>
        <v>-</v>
      </c>
      <c r="L313" s="51"/>
      <c r="M313" s="51"/>
      <c r="N313" s="51"/>
      <c r="O313" s="51"/>
      <c r="P313" s="51"/>
      <c r="Q313" s="51"/>
      <c r="R313" s="51"/>
      <c r="S313" s="51"/>
      <c r="T313" s="51"/>
      <c r="U313" s="51"/>
      <c r="V313" s="51"/>
      <c r="W313" s="51"/>
      <c r="X313" s="51"/>
      <c r="Y313" s="51"/>
      <c r="Z313" s="51"/>
      <c r="AA313" s="51"/>
      <c r="AB313" s="51"/>
      <c r="AC313" s="51"/>
      <c r="AD313" s="51"/>
      <c r="AE313" s="51"/>
    </row>
    <row r="314" spans="11:31">
      <c r="K314" s="51" t="str">
        <f t="shared" si="32"/>
        <v>-</v>
      </c>
      <c r="L314" s="51"/>
      <c r="M314" s="51"/>
      <c r="N314" s="51"/>
      <c r="O314" s="51"/>
      <c r="P314" s="51"/>
      <c r="Q314" s="51"/>
      <c r="R314" s="51"/>
      <c r="S314" s="51"/>
      <c r="T314" s="51"/>
      <c r="U314" s="51"/>
      <c r="V314" s="51"/>
      <c r="W314" s="51"/>
      <c r="X314" s="51"/>
      <c r="Y314" s="51"/>
      <c r="Z314" s="51"/>
      <c r="AA314" s="51"/>
      <c r="AB314" s="51"/>
      <c r="AC314" s="51"/>
      <c r="AD314" s="51"/>
      <c r="AE314" s="51"/>
    </row>
    <row r="315" spans="11:31">
      <c r="K315" s="51" t="str">
        <f t="shared" si="32"/>
        <v>-</v>
      </c>
      <c r="L315" s="51"/>
      <c r="M315" s="51"/>
      <c r="N315" s="51"/>
      <c r="O315" s="51"/>
      <c r="P315" s="51"/>
      <c r="Q315" s="51"/>
      <c r="R315" s="51"/>
      <c r="S315" s="51"/>
      <c r="T315" s="51"/>
      <c r="U315" s="51"/>
      <c r="V315" s="51"/>
      <c r="W315" s="51"/>
      <c r="X315" s="51"/>
      <c r="Y315" s="51"/>
      <c r="Z315" s="51"/>
      <c r="AA315" s="51"/>
      <c r="AB315" s="51"/>
      <c r="AC315" s="51"/>
      <c r="AD315" s="51"/>
      <c r="AE315" s="51"/>
    </row>
    <row r="316" spans="11:31">
      <c r="K316" s="51" t="str">
        <f t="shared" si="32"/>
        <v>-</v>
      </c>
      <c r="L316" s="51"/>
      <c r="M316" s="51"/>
      <c r="N316" s="51"/>
      <c r="O316" s="51"/>
      <c r="P316" s="51"/>
      <c r="Q316" s="51"/>
      <c r="R316" s="51"/>
      <c r="S316" s="51"/>
      <c r="T316" s="51"/>
      <c r="U316" s="51"/>
      <c r="V316" s="51"/>
      <c r="W316" s="51"/>
      <c r="X316" s="51"/>
      <c r="Y316" s="51"/>
      <c r="Z316" s="51"/>
      <c r="AA316" s="51"/>
      <c r="AB316" s="51"/>
      <c r="AC316" s="51"/>
      <c r="AD316" s="51"/>
      <c r="AE316" s="51"/>
    </row>
    <row r="317" spans="11:31">
      <c r="K317" s="51" t="str">
        <f t="shared" si="32"/>
        <v>-</v>
      </c>
      <c r="L317" s="51"/>
      <c r="M317" s="51"/>
      <c r="N317" s="51"/>
      <c r="O317" s="51"/>
      <c r="P317" s="51"/>
      <c r="Q317" s="51"/>
      <c r="R317" s="51"/>
      <c r="S317" s="51"/>
      <c r="T317" s="51"/>
      <c r="U317" s="51"/>
      <c r="V317" s="51"/>
      <c r="W317" s="51"/>
      <c r="X317" s="51"/>
      <c r="Y317" s="51"/>
      <c r="Z317" s="51"/>
      <c r="AA317" s="51"/>
      <c r="AB317" s="51"/>
      <c r="AC317" s="51"/>
      <c r="AD317" s="51"/>
      <c r="AE317" s="51"/>
    </row>
    <row r="318" spans="11:31">
      <c r="K318" s="51" t="str">
        <f t="shared" si="32"/>
        <v>-</v>
      </c>
      <c r="L318" s="51"/>
      <c r="M318" s="51"/>
      <c r="N318" s="51"/>
      <c r="O318" s="51"/>
      <c r="P318" s="51"/>
      <c r="Q318" s="51"/>
      <c r="R318" s="51"/>
      <c r="S318" s="51"/>
      <c r="T318" s="51"/>
      <c r="U318" s="51"/>
      <c r="V318" s="51"/>
      <c r="W318" s="51"/>
      <c r="X318" s="51"/>
      <c r="Y318" s="51"/>
      <c r="Z318" s="51"/>
      <c r="AA318" s="51"/>
      <c r="AB318" s="51"/>
      <c r="AC318" s="51"/>
      <c r="AD318" s="51"/>
      <c r="AE318" s="51"/>
    </row>
    <row r="319" spans="11:31">
      <c r="K319" s="51" t="str">
        <f t="shared" si="32"/>
        <v>-</v>
      </c>
      <c r="L319" s="51"/>
      <c r="M319" s="51"/>
      <c r="N319" s="51"/>
      <c r="O319" s="51"/>
      <c r="P319" s="51"/>
      <c r="Q319" s="51"/>
      <c r="R319" s="51"/>
      <c r="S319" s="51"/>
      <c r="T319" s="51"/>
      <c r="U319" s="51"/>
      <c r="V319" s="51"/>
      <c r="W319" s="51"/>
      <c r="X319" s="51"/>
      <c r="Y319" s="51"/>
      <c r="Z319" s="51"/>
      <c r="AA319" s="51"/>
      <c r="AB319" s="51"/>
      <c r="AC319" s="51"/>
      <c r="AD319" s="51"/>
      <c r="AE319" s="51"/>
    </row>
    <row r="320" spans="11:31">
      <c r="K320" s="51" t="str">
        <f t="shared" si="32"/>
        <v>-</v>
      </c>
      <c r="L320" s="51"/>
      <c r="M320" s="51"/>
      <c r="N320" s="51"/>
      <c r="O320" s="51"/>
      <c r="P320" s="51"/>
      <c r="Q320" s="51"/>
      <c r="R320" s="51"/>
      <c r="S320" s="51"/>
      <c r="T320" s="51"/>
      <c r="U320" s="51"/>
      <c r="V320" s="51"/>
      <c r="W320" s="51"/>
      <c r="X320" s="51"/>
      <c r="Y320" s="51"/>
      <c r="Z320" s="51"/>
      <c r="AA320" s="51"/>
      <c r="AB320" s="51"/>
      <c r="AC320" s="51"/>
      <c r="AD320" s="51"/>
      <c r="AE320" s="51"/>
    </row>
    <row r="321" spans="11:31">
      <c r="K321" s="51" t="str">
        <f t="shared" si="32"/>
        <v>-</v>
      </c>
      <c r="L321" s="51"/>
      <c r="M321" s="51"/>
      <c r="N321" s="51"/>
      <c r="O321" s="51"/>
      <c r="P321" s="51"/>
      <c r="Q321" s="51"/>
      <c r="R321" s="51"/>
      <c r="S321" s="51"/>
      <c r="T321" s="51"/>
      <c r="U321" s="51"/>
      <c r="V321" s="51"/>
      <c r="W321" s="51"/>
      <c r="X321" s="51"/>
      <c r="Y321" s="51"/>
      <c r="Z321" s="51"/>
      <c r="AA321" s="51"/>
      <c r="AB321" s="51"/>
      <c r="AC321" s="51"/>
      <c r="AD321" s="51"/>
      <c r="AE321" s="51"/>
    </row>
    <row r="322" spans="11:31">
      <c r="K322" s="51" t="str">
        <f t="shared" si="32"/>
        <v>-</v>
      </c>
      <c r="L322" s="51"/>
      <c r="M322" s="51"/>
      <c r="N322" s="51"/>
      <c r="O322" s="51"/>
      <c r="P322" s="51"/>
      <c r="Q322" s="51"/>
      <c r="R322" s="51"/>
      <c r="S322" s="51"/>
      <c r="T322" s="51"/>
      <c r="U322" s="51"/>
      <c r="V322" s="51"/>
      <c r="W322" s="51"/>
      <c r="X322" s="51"/>
      <c r="Y322" s="51"/>
      <c r="Z322" s="51"/>
      <c r="AA322" s="51"/>
      <c r="AB322" s="51"/>
      <c r="AC322" s="51"/>
      <c r="AD322" s="51"/>
      <c r="AE322" s="51"/>
    </row>
    <row r="323" spans="11:31">
      <c r="K323" s="51" t="str">
        <f t="shared" si="32"/>
        <v>-</v>
      </c>
      <c r="L323" s="51"/>
      <c r="M323" s="51"/>
      <c r="N323" s="51"/>
      <c r="O323" s="51"/>
      <c r="P323" s="51"/>
      <c r="Q323" s="51"/>
      <c r="R323" s="51"/>
      <c r="S323" s="51"/>
      <c r="T323" s="51"/>
      <c r="U323" s="51"/>
      <c r="V323" s="51"/>
      <c r="W323" s="51"/>
      <c r="X323" s="51"/>
      <c r="Y323" s="51"/>
      <c r="Z323" s="51"/>
      <c r="AA323" s="51"/>
      <c r="AB323" s="51"/>
      <c r="AC323" s="51"/>
      <c r="AD323" s="51"/>
      <c r="AE323" s="51"/>
    </row>
    <row r="324" spans="11:31">
      <c r="K324" s="51" t="str">
        <f t="shared" ref="K324:K387" si="33">CONCATENATE(H324,"-",I324)</f>
        <v>-</v>
      </c>
      <c r="L324" s="51"/>
      <c r="M324" s="51"/>
      <c r="N324" s="51"/>
      <c r="O324" s="51"/>
      <c r="P324" s="51"/>
      <c r="Q324" s="51"/>
      <c r="R324" s="51"/>
      <c r="S324" s="51"/>
      <c r="T324" s="51"/>
      <c r="U324" s="51"/>
      <c r="V324" s="51"/>
      <c r="W324" s="51"/>
      <c r="X324" s="51"/>
      <c r="Y324" s="51"/>
      <c r="Z324" s="51"/>
      <c r="AA324" s="51"/>
      <c r="AB324" s="51"/>
      <c r="AC324" s="51"/>
      <c r="AD324" s="51"/>
      <c r="AE324" s="51"/>
    </row>
    <row r="325" spans="11:31">
      <c r="K325" s="51" t="str">
        <f t="shared" si="33"/>
        <v>-</v>
      </c>
      <c r="L325" s="51"/>
      <c r="M325" s="51"/>
      <c r="N325" s="51"/>
      <c r="O325" s="51"/>
      <c r="P325" s="51"/>
      <c r="Q325" s="51"/>
      <c r="R325" s="51"/>
      <c r="S325" s="51"/>
      <c r="T325" s="51"/>
      <c r="U325" s="51"/>
      <c r="V325" s="51"/>
      <c r="W325" s="51"/>
      <c r="X325" s="51"/>
      <c r="Y325" s="51"/>
      <c r="Z325" s="51"/>
      <c r="AA325" s="51"/>
      <c r="AB325" s="51"/>
      <c r="AC325" s="51"/>
      <c r="AD325" s="51"/>
      <c r="AE325" s="51"/>
    </row>
    <row r="326" spans="11:31">
      <c r="K326" s="51" t="str">
        <f t="shared" si="33"/>
        <v>-</v>
      </c>
      <c r="L326" s="51"/>
      <c r="M326" s="51"/>
      <c r="N326" s="51"/>
      <c r="O326" s="51"/>
      <c r="P326" s="51"/>
      <c r="Q326" s="51"/>
      <c r="R326" s="51"/>
      <c r="S326" s="51"/>
      <c r="T326" s="51"/>
      <c r="U326" s="51"/>
      <c r="V326" s="51"/>
      <c r="W326" s="51"/>
      <c r="X326" s="51"/>
      <c r="Y326" s="51"/>
      <c r="Z326" s="51"/>
      <c r="AA326" s="51"/>
      <c r="AB326" s="51"/>
      <c r="AC326" s="51"/>
      <c r="AD326" s="51"/>
      <c r="AE326" s="51"/>
    </row>
    <row r="327" spans="11:31">
      <c r="K327" s="51" t="str">
        <f t="shared" si="33"/>
        <v>-</v>
      </c>
      <c r="L327" s="51"/>
      <c r="M327" s="51"/>
      <c r="N327" s="51"/>
      <c r="O327" s="51"/>
      <c r="P327" s="51"/>
      <c r="Q327" s="51"/>
      <c r="R327" s="51"/>
      <c r="S327" s="51"/>
      <c r="T327" s="51"/>
      <c r="U327" s="51"/>
      <c r="V327" s="51"/>
      <c r="W327" s="51"/>
      <c r="X327" s="51"/>
      <c r="Y327" s="51"/>
      <c r="Z327" s="51"/>
      <c r="AA327" s="51"/>
      <c r="AB327" s="51"/>
      <c r="AC327" s="51"/>
      <c r="AD327" s="51"/>
      <c r="AE327" s="51"/>
    </row>
    <row r="328" spans="11:31">
      <c r="K328" s="51" t="str">
        <f t="shared" si="33"/>
        <v>-</v>
      </c>
      <c r="L328" s="51"/>
      <c r="M328" s="51"/>
      <c r="N328" s="51"/>
      <c r="O328" s="51"/>
      <c r="P328" s="51"/>
      <c r="Q328" s="51"/>
      <c r="R328" s="51"/>
      <c r="S328" s="51"/>
      <c r="T328" s="51"/>
      <c r="U328" s="51"/>
      <c r="V328" s="51"/>
      <c r="W328" s="51"/>
      <c r="X328" s="51"/>
      <c r="Y328" s="51"/>
      <c r="Z328" s="51"/>
      <c r="AA328" s="51"/>
      <c r="AB328" s="51"/>
      <c r="AC328" s="51"/>
      <c r="AD328" s="51"/>
      <c r="AE328" s="51"/>
    </row>
    <row r="329" spans="11:31">
      <c r="K329" s="51" t="str">
        <f t="shared" si="33"/>
        <v>-</v>
      </c>
      <c r="L329" s="51"/>
      <c r="M329" s="51"/>
      <c r="N329" s="51"/>
      <c r="O329" s="51"/>
      <c r="P329" s="51"/>
      <c r="Q329" s="51"/>
      <c r="R329" s="51"/>
      <c r="S329" s="51"/>
      <c r="T329" s="51"/>
      <c r="U329" s="51"/>
      <c r="V329" s="51"/>
      <c r="W329" s="51"/>
      <c r="X329" s="51"/>
      <c r="Y329" s="51"/>
      <c r="Z329" s="51"/>
      <c r="AA329" s="51"/>
      <c r="AB329" s="51"/>
      <c r="AC329" s="51"/>
      <c r="AD329" s="51"/>
      <c r="AE329" s="51"/>
    </row>
    <row r="330" spans="11:31">
      <c r="K330" s="51" t="str">
        <f t="shared" si="33"/>
        <v>-</v>
      </c>
      <c r="L330" s="51"/>
      <c r="M330" s="51"/>
      <c r="N330" s="51"/>
      <c r="O330" s="51"/>
      <c r="P330" s="51"/>
      <c r="Q330" s="51"/>
      <c r="R330" s="51"/>
      <c r="S330" s="51"/>
      <c r="T330" s="51"/>
      <c r="U330" s="51"/>
      <c r="V330" s="51"/>
      <c r="W330" s="51"/>
      <c r="X330" s="51"/>
      <c r="Y330" s="51"/>
      <c r="Z330" s="51"/>
      <c r="AA330" s="51"/>
      <c r="AB330" s="51"/>
      <c r="AC330" s="51"/>
      <c r="AD330" s="51"/>
      <c r="AE330" s="51"/>
    </row>
    <row r="331" spans="11:31">
      <c r="K331" s="51" t="str">
        <f t="shared" si="33"/>
        <v>-</v>
      </c>
      <c r="L331" s="51"/>
      <c r="M331" s="51"/>
      <c r="N331" s="51"/>
      <c r="O331" s="51"/>
      <c r="P331" s="51"/>
      <c r="Q331" s="51"/>
      <c r="R331" s="51"/>
      <c r="S331" s="51"/>
      <c r="T331" s="51"/>
      <c r="U331" s="51"/>
      <c r="V331" s="51"/>
      <c r="W331" s="51"/>
      <c r="X331" s="51"/>
      <c r="Y331" s="51"/>
      <c r="Z331" s="51"/>
      <c r="AA331" s="51"/>
      <c r="AB331" s="51"/>
      <c r="AC331" s="51"/>
      <c r="AD331" s="51"/>
      <c r="AE331" s="51"/>
    </row>
    <row r="332" spans="11:31">
      <c r="K332" s="51" t="str">
        <f t="shared" si="33"/>
        <v>-</v>
      </c>
      <c r="L332" s="51"/>
      <c r="M332" s="51"/>
      <c r="N332" s="51"/>
      <c r="O332" s="51"/>
      <c r="P332" s="51"/>
      <c r="Q332" s="51"/>
      <c r="R332" s="51"/>
      <c r="S332" s="51"/>
      <c r="T332" s="51"/>
      <c r="U332" s="51"/>
      <c r="V332" s="51"/>
      <c r="W332" s="51"/>
      <c r="X332" s="51"/>
      <c r="Y332" s="51"/>
      <c r="Z332" s="51"/>
      <c r="AA332" s="51"/>
      <c r="AB332" s="51"/>
      <c r="AC332" s="51"/>
      <c r="AD332" s="51"/>
      <c r="AE332" s="51"/>
    </row>
    <row r="333" spans="11:31">
      <c r="K333" s="51" t="str">
        <f t="shared" si="33"/>
        <v>-</v>
      </c>
      <c r="L333" s="51"/>
      <c r="M333" s="51"/>
      <c r="N333" s="51"/>
      <c r="O333" s="51"/>
      <c r="P333" s="51"/>
      <c r="Q333" s="51"/>
      <c r="R333" s="51"/>
      <c r="S333" s="51"/>
      <c r="T333" s="51"/>
      <c r="U333" s="51"/>
      <c r="V333" s="51"/>
      <c r="W333" s="51"/>
      <c r="X333" s="51"/>
      <c r="Y333" s="51"/>
      <c r="Z333" s="51"/>
      <c r="AA333" s="51"/>
      <c r="AB333" s="51"/>
      <c r="AC333" s="51"/>
      <c r="AD333" s="51"/>
      <c r="AE333" s="51"/>
    </row>
    <row r="334" spans="11:31">
      <c r="K334" s="51" t="str">
        <f t="shared" si="33"/>
        <v>-</v>
      </c>
      <c r="L334" s="51"/>
      <c r="M334" s="51"/>
      <c r="N334" s="51"/>
      <c r="O334" s="51"/>
      <c r="P334" s="51"/>
      <c r="Q334" s="51"/>
      <c r="R334" s="51"/>
      <c r="S334" s="51"/>
      <c r="T334" s="51"/>
      <c r="U334" s="51"/>
      <c r="V334" s="51"/>
      <c r="W334" s="51"/>
      <c r="X334" s="51"/>
      <c r="Y334" s="51"/>
      <c r="Z334" s="51"/>
      <c r="AA334" s="51"/>
      <c r="AB334" s="51"/>
      <c r="AC334" s="51"/>
      <c r="AD334" s="51"/>
      <c r="AE334" s="51"/>
    </row>
    <row r="335" spans="11:31">
      <c r="K335" s="51" t="str">
        <f t="shared" si="33"/>
        <v>-</v>
      </c>
      <c r="L335" s="51"/>
      <c r="M335" s="51"/>
      <c r="N335" s="51"/>
      <c r="O335" s="51"/>
      <c r="P335" s="51"/>
      <c r="Q335" s="51"/>
      <c r="R335" s="51"/>
      <c r="S335" s="51"/>
      <c r="T335" s="51"/>
      <c r="U335" s="51"/>
      <c r="V335" s="51"/>
      <c r="W335" s="51"/>
      <c r="X335" s="51"/>
      <c r="Y335" s="51"/>
      <c r="Z335" s="51"/>
      <c r="AA335" s="51"/>
      <c r="AB335" s="51"/>
      <c r="AC335" s="51"/>
      <c r="AD335" s="51"/>
      <c r="AE335" s="51"/>
    </row>
    <row r="336" spans="11:31">
      <c r="K336" s="51" t="str">
        <f t="shared" si="33"/>
        <v>-</v>
      </c>
      <c r="L336" s="51"/>
      <c r="M336" s="51"/>
      <c r="N336" s="51"/>
      <c r="O336" s="51"/>
      <c r="P336" s="51"/>
      <c r="Q336" s="51"/>
      <c r="R336" s="51"/>
      <c r="S336" s="51"/>
      <c r="T336" s="51"/>
      <c r="U336" s="51"/>
      <c r="V336" s="51"/>
      <c r="W336" s="51"/>
      <c r="X336" s="51"/>
      <c r="Y336" s="51"/>
      <c r="Z336" s="51"/>
      <c r="AA336" s="51"/>
      <c r="AB336" s="51"/>
      <c r="AC336" s="51"/>
      <c r="AD336" s="51"/>
      <c r="AE336" s="51"/>
    </row>
    <row r="337" spans="11:31">
      <c r="K337" s="51" t="str">
        <f t="shared" si="33"/>
        <v>-</v>
      </c>
      <c r="L337" s="51"/>
      <c r="M337" s="51"/>
      <c r="N337" s="51"/>
      <c r="O337" s="51"/>
      <c r="P337" s="51"/>
      <c r="Q337" s="51"/>
      <c r="R337" s="51"/>
      <c r="S337" s="51"/>
      <c r="T337" s="51"/>
      <c r="U337" s="51"/>
      <c r="V337" s="51"/>
      <c r="W337" s="51"/>
      <c r="X337" s="51"/>
      <c r="Y337" s="51"/>
      <c r="Z337" s="51"/>
      <c r="AA337" s="51"/>
      <c r="AB337" s="51"/>
      <c r="AC337" s="51"/>
      <c r="AD337" s="51"/>
      <c r="AE337" s="51"/>
    </row>
    <row r="338" spans="11:31">
      <c r="K338" s="51" t="str">
        <f t="shared" si="33"/>
        <v>-</v>
      </c>
      <c r="L338" s="51"/>
      <c r="M338" s="51"/>
      <c r="N338" s="51"/>
      <c r="O338" s="51"/>
      <c r="P338" s="51"/>
      <c r="Q338" s="51"/>
      <c r="R338" s="51"/>
      <c r="S338" s="51"/>
      <c r="T338" s="51"/>
      <c r="U338" s="51"/>
      <c r="V338" s="51"/>
      <c r="W338" s="51"/>
      <c r="X338" s="51"/>
      <c r="Y338" s="51"/>
      <c r="Z338" s="51"/>
      <c r="AA338" s="51"/>
      <c r="AB338" s="51"/>
      <c r="AC338" s="51"/>
      <c r="AD338" s="51"/>
      <c r="AE338" s="51"/>
    </row>
    <row r="339" spans="11:31">
      <c r="K339" s="51" t="str">
        <f t="shared" si="33"/>
        <v>-</v>
      </c>
      <c r="L339" s="51"/>
      <c r="M339" s="51"/>
      <c r="N339" s="51"/>
      <c r="O339" s="51"/>
      <c r="P339" s="51"/>
      <c r="Q339" s="51"/>
      <c r="R339" s="51"/>
      <c r="S339" s="51"/>
      <c r="T339" s="51"/>
      <c r="U339" s="51"/>
      <c r="V339" s="51"/>
      <c r="W339" s="51"/>
      <c r="X339" s="51"/>
      <c r="Y339" s="51"/>
      <c r="Z339" s="51"/>
      <c r="AA339" s="51"/>
      <c r="AB339" s="51"/>
      <c r="AC339" s="51"/>
      <c r="AD339" s="51"/>
      <c r="AE339" s="51"/>
    </row>
    <row r="340" spans="11:31">
      <c r="K340" s="51" t="str">
        <f t="shared" si="33"/>
        <v>-</v>
      </c>
      <c r="L340" s="51"/>
      <c r="M340" s="51"/>
      <c r="N340" s="51"/>
      <c r="O340" s="51"/>
      <c r="P340" s="51"/>
      <c r="Q340" s="51"/>
      <c r="R340" s="51"/>
      <c r="S340" s="51"/>
      <c r="T340" s="51"/>
      <c r="U340" s="51"/>
      <c r="V340" s="51"/>
      <c r="W340" s="51"/>
      <c r="X340" s="51"/>
      <c r="Y340" s="51"/>
      <c r="Z340" s="51"/>
      <c r="AA340" s="51"/>
      <c r="AB340" s="51"/>
      <c r="AC340" s="51"/>
      <c r="AD340" s="51"/>
      <c r="AE340" s="51"/>
    </row>
    <row r="341" spans="11:31">
      <c r="K341" s="51" t="str">
        <f t="shared" si="33"/>
        <v>-</v>
      </c>
      <c r="L341" s="51"/>
      <c r="M341" s="51"/>
      <c r="N341" s="51"/>
      <c r="O341" s="51"/>
      <c r="P341" s="51"/>
      <c r="Q341" s="51"/>
      <c r="R341" s="51"/>
      <c r="S341" s="51"/>
      <c r="T341" s="51"/>
      <c r="U341" s="51"/>
      <c r="V341" s="51"/>
      <c r="W341" s="51"/>
      <c r="X341" s="51"/>
      <c r="Y341" s="51"/>
      <c r="Z341" s="51"/>
      <c r="AA341" s="51"/>
      <c r="AB341" s="51"/>
      <c r="AC341" s="51"/>
      <c r="AD341" s="51"/>
      <c r="AE341" s="51"/>
    </row>
    <row r="342" spans="11:31">
      <c r="K342" s="51" t="str">
        <f t="shared" si="33"/>
        <v>-</v>
      </c>
      <c r="L342" s="51"/>
      <c r="M342" s="51"/>
      <c r="N342" s="51"/>
      <c r="O342" s="51"/>
      <c r="P342" s="51"/>
      <c r="Q342" s="51"/>
      <c r="R342" s="51"/>
      <c r="S342" s="51"/>
      <c r="T342" s="51"/>
      <c r="U342" s="51"/>
      <c r="V342" s="51"/>
      <c r="W342" s="51"/>
      <c r="X342" s="51"/>
      <c r="Y342" s="51"/>
      <c r="Z342" s="51"/>
      <c r="AA342" s="51"/>
      <c r="AB342" s="51"/>
      <c r="AC342" s="51"/>
      <c r="AD342" s="51"/>
      <c r="AE342" s="51"/>
    </row>
    <row r="343" spans="11:31">
      <c r="K343" s="51" t="str">
        <f t="shared" si="33"/>
        <v>-</v>
      </c>
      <c r="L343" s="51"/>
      <c r="M343" s="51"/>
      <c r="N343" s="51"/>
      <c r="O343" s="51"/>
      <c r="P343" s="51"/>
      <c r="Q343" s="51"/>
      <c r="R343" s="51"/>
      <c r="S343" s="51"/>
      <c r="T343" s="51"/>
      <c r="U343" s="51"/>
      <c r="V343" s="51"/>
      <c r="W343" s="51"/>
      <c r="X343" s="51"/>
      <c r="Y343" s="51"/>
      <c r="Z343" s="51"/>
      <c r="AA343" s="51"/>
      <c r="AB343" s="51"/>
      <c r="AC343" s="51"/>
      <c r="AD343" s="51"/>
      <c r="AE343" s="51"/>
    </row>
    <row r="344" spans="11:31">
      <c r="K344" s="51" t="str">
        <f t="shared" si="33"/>
        <v>-</v>
      </c>
      <c r="L344" s="51"/>
      <c r="M344" s="51"/>
      <c r="N344" s="51"/>
      <c r="O344" s="51"/>
      <c r="P344" s="51"/>
      <c r="Q344" s="51"/>
      <c r="R344" s="51"/>
      <c r="S344" s="51"/>
      <c r="T344" s="51"/>
      <c r="U344" s="51"/>
      <c r="V344" s="51"/>
      <c r="W344" s="51"/>
      <c r="X344" s="51"/>
      <c r="Y344" s="51"/>
      <c r="Z344" s="51"/>
      <c r="AA344" s="51"/>
      <c r="AB344" s="51"/>
      <c r="AC344" s="51"/>
      <c r="AD344" s="51"/>
      <c r="AE344" s="51"/>
    </row>
    <row r="345" spans="11:31">
      <c r="K345" s="51" t="str">
        <f t="shared" si="33"/>
        <v>-</v>
      </c>
      <c r="L345" s="51"/>
      <c r="M345" s="51"/>
      <c r="N345" s="51"/>
      <c r="O345" s="51"/>
      <c r="P345" s="51"/>
      <c r="Q345" s="51"/>
      <c r="R345" s="51"/>
      <c r="S345" s="51"/>
      <c r="T345" s="51"/>
      <c r="U345" s="51"/>
      <c r="V345" s="51"/>
      <c r="W345" s="51"/>
      <c r="X345" s="51"/>
      <c r="Y345" s="51"/>
      <c r="Z345" s="51"/>
      <c r="AA345" s="51"/>
      <c r="AB345" s="51"/>
      <c r="AC345" s="51"/>
      <c r="AD345" s="51"/>
      <c r="AE345" s="51"/>
    </row>
    <row r="346" spans="11:31">
      <c r="K346" s="51" t="str">
        <f t="shared" si="33"/>
        <v>-</v>
      </c>
      <c r="L346" s="51"/>
      <c r="M346" s="51"/>
      <c r="N346" s="51"/>
      <c r="O346" s="51"/>
      <c r="P346" s="51"/>
      <c r="Q346" s="51"/>
      <c r="R346" s="51"/>
      <c r="S346" s="51"/>
      <c r="T346" s="51"/>
      <c r="U346" s="51"/>
      <c r="V346" s="51"/>
      <c r="W346" s="51"/>
      <c r="X346" s="51"/>
      <c r="Y346" s="51"/>
      <c r="Z346" s="51"/>
      <c r="AA346" s="51"/>
      <c r="AB346" s="51"/>
      <c r="AC346" s="51"/>
      <c r="AD346" s="51"/>
      <c r="AE346" s="51"/>
    </row>
    <row r="347" spans="11:31">
      <c r="K347" s="51" t="str">
        <f t="shared" si="33"/>
        <v>-</v>
      </c>
      <c r="L347" s="51"/>
      <c r="M347" s="51"/>
      <c r="N347" s="51"/>
      <c r="O347" s="51"/>
      <c r="P347" s="51"/>
      <c r="Q347" s="51"/>
      <c r="R347" s="51"/>
      <c r="S347" s="51"/>
      <c r="T347" s="51"/>
      <c r="U347" s="51"/>
      <c r="V347" s="51"/>
      <c r="W347" s="51"/>
      <c r="X347" s="51"/>
      <c r="Y347" s="51"/>
      <c r="Z347" s="51"/>
      <c r="AA347" s="51"/>
      <c r="AB347" s="51"/>
      <c r="AC347" s="51"/>
      <c r="AD347" s="51"/>
      <c r="AE347" s="51"/>
    </row>
    <row r="348" spans="11:31">
      <c r="K348" s="51" t="str">
        <f t="shared" si="33"/>
        <v>-</v>
      </c>
      <c r="L348" s="51"/>
      <c r="M348" s="51"/>
      <c r="N348" s="51"/>
      <c r="O348" s="51"/>
      <c r="P348" s="51"/>
      <c r="Q348" s="51"/>
      <c r="R348" s="51"/>
      <c r="S348" s="51"/>
      <c r="T348" s="51"/>
      <c r="U348" s="51"/>
      <c r="V348" s="51"/>
      <c r="W348" s="51"/>
      <c r="X348" s="51"/>
      <c r="Y348" s="51"/>
      <c r="Z348" s="51"/>
      <c r="AA348" s="51"/>
      <c r="AB348" s="51"/>
      <c r="AC348" s="51"/>
      <c r="AD348" s="51"/>
      <c r="AE348" s="51"/>
    </row>
    <row r="349" spans="11:31">
      <c r="K349" s="51" t="str">
        <f t="shared" si="33"/>
        <v>-</v>
      </c>
      <c r="L349" s="51"/>
      <c r="M349" s="51"/>
      <c r="N349" s="51"/>
      <c r="O349" s="51"/>
      <c r="P349" s="51"/>
      <c r="Q349" s="51"/>
      <c r="R349" s="51"/>
      <c r="S349" s="51"/>
      <c r="T349" s="51"/>
      <c r="U349" s="51"/>
      <c r="V349" s="51"/>
      <c r="W349" s="51"/>
      <c r="X349" s="51"/>
      <c r="Y349" s="51"/>
      <c r="Z349" s="51"/>
      <c r="AA349" s="51"/>
      <c r="AB349" s="51"/>
      <c r="AC349" s="51"/>
      <c r="AD349" s="51"/>
      <c r="AE349" s="51"/>
    </row>
    <row r="350" spans="11:31">
      <c r="K350" s="51" t="str">
        <f t="shared" si="33"/>
        <v>-</v>
      </c>
      <c r="L350" s="51"/>
      <c r="M350" s="51"/>
      <c r="N350" s="51"/>
      <c r="O350" s="51"/>
      <c r="P350" s="51"/>
      <c r="Q350" s="51"/>
      <c r="R350" s="51"/>
      <c r="S350" s="51"/>
      <c r="T350" s="51"/>
      <c r="U350" s="51"/>
      <c r="V350" s="51"/>
      <c r="W350" s="51"/>
      <c r="X350" s="51"/>
      <c r="Y350" s="51"/>
      <c r="Z350" s="51"/>
      <c r="AA350" s="51"/>
      <c r="AB350" s="51"/>
      <c r="AC350" s="51"/>
      <c r="AD350" s="51"/>
      <c r="AE350" s="51"/>
    </row>
    <row r="351" spans="11:31">
      <c r="K351" s="51" t="str">
        <f t="shared" si="33"/>
        <v>-</v>
      </c>
      <c r="L351" s="51"/>
      <c r="M351" s="51"/>
      <c r="N351" s="51"/>
      <c r="O351" s="51"/>
      <c r="P351" s="51"/>
      <c r="Q351" s="51"/>
      <c r="R351" s="51"/>
      <c r="S351" s="51"/>
      <c r="T351" s="51"/>
      <c r="U351" s="51"/>
      <c r="V351" s="51"/>
      <c r="W351" s="51"/>
      <c r="X351" s="51"/>
      <c r="Y351" s="51"/>
      <c r="Z351" s="51"/>
      <c r="AA351" s="51"/>
      <c r="AB351" s="51"/>
      <c r="AC351" s="51"/>
      <c r="AD351" s="51"/>
      <c r="AE351" s="51"/>
    </row>
    <row r="352" spans="11:31">
      <c r="K352" s="51" t="str">
        <f t="shared" si="33"/>
        <v>-</v>
      </c>
      <c r="L352" s="51"/>
      <c r="M352" s="51"/>
      <c r="N352" s="51"/>
      <c r="O352" s="51"/>
      <c r="P352" s="51"/>
      <c r="Q352" s="51"/>
      <c r="R352" s="51"/>
      <c r="S352" s="51"/>
      <c r="T352" s="51"/>
      <c r="U352" s="51"/>
      <c r="V352" s="51"/>
      <c r="W352" s="51"/>
      <c r="X352" s="51"/>
      <c r="Y352" s="51"/>
      <c r="Z352" s="51"/>
      <c r="AA352" s="51"/>
      <c r="AB352" s="51"/>
      <c r="AC352" s="51"/>
      <c r="AD352" s="51"/>
      <c r="AE352" s="51"/>
    </row>
    <row r="353" spans="11:31">
      <c r="K353" s="51" t="str">
        <f t="shared" si="33"/>
        <v>-</v>
      </c>
      <c r="L353" s="51"/>
      <c r="M353" s="51"/>
      <c r="N353" s="51"/>
      <c r="O353" s="51"/>
      <c r="P353" s="51"/>
      <c r="Q353" s="51"/>
      <c r="R353" s="51"/>
      <c r="S353" s="51"/>
      <c r="T353" s="51"/>
      <c r="U353" s="51"/>
      <c r="V353" s="51"/>
      <c r="W353" s="51"/>
      <c r="X353" s="51"/>
      <c r="Y353" s="51"/>
      <c r="Z353" s="51"/>
      <c r="AA353" s="51"/>
      <c r="AB353" s="51"/>
      <c r="AC353" s="51"/>
      <c r="AD353" s="51"/>
      <c r="AE353" s="51"/>
    </row>
    <row r="354" spans="11:31">
      <c r="K354" s="51" t="str">
        <f t="shared" si="33"/>
        <v>-</v>
      </c>
      <c r="L354" s="51"/>
      <c r="M354" s="51"/>
      <c r="N354" s="51"/>
      <c r="O354" s="51"/>
      <c r="P354" s="51"/>
      <c r="Q354" s="51"/>
      <c r="R354" s="51"/>
      <c r="S354" s="51"/>
      <c r="T354" s="51"/>
      <c r="U354" s="51"/>
      <c r="V354" s="51"/>
      <c r="W354" s="51"/>
      <c r="X354" s="51"/>
      <c r="Y354" s="51"/>
      <c r="Z354" s="51"/>
      <c r="AA354" s="51"/>
      <c r="AB354" s="51"/>
      <c r="AC354" s="51"/>
      <c r="AD354" s="51"/>
      <c r="AE354" s="51"/>
    </row>
    <row r="355" spans="11:31">
      <c r="K355" s="51" t="str">
        <f t="shared" si="33"/>
        <v>-</v>
      </c>
      <c r="L355" s="51"/>
      <c r="M355" s="51"/>
      <c r="N355" s="51"/>
      <c r="O355" s="51"/>
      <c r="P355" s="51"/>
      <c r="Q355" s="51"/>
      <c r="R355" s="51"/>
      <c r="S355" s="51"/>
      <c r="T355" s="51"/>
      <c r="U355" s="51"/>
      <c r="V355" s="51"/>
      <c r="W355" s="51"/>
      <c r="X355" s="51"/>
      <c r="Y355" s="51"/>
      <c r="Z355" s="51"/>
      <c r="AA355" s="51"/>
      <c r="AB355" s="51"/>
      <c r="AC355" s="51"/>
      <c r="AD355" s="51"/>
      <c r="AE355" s="51"/>
    </row>
    <row r="356" spans="11:31">
      <c r="K356" s="51" t="str">
        <f t="shared" si="33"/>
        <v>-</v>
      </c>
      <c r="L356" s="51"/>
      <c r="M356" s="51"/>
      <c r="N356" s="51"/>
      <c r="O356" s="51"/>
      <c r="P356" s="51"/>
      <c r="Q356" s="51"/>
      <c r="R356" s="51"/>
      <c r="S356" s="51"/>
      <c r="T356" s="51"/>
      <c r="U356" s="51"/>
      <c r="V356" s="51"/>
      <c r="W356" s="51"/>
      <c r="X356" s="51"/>
      <c r="Y356" s="51"/>
      <c r="Z356" s="51"/>
      <c r="AA356" s="51"/>
      <c r="AB356" s="51"/>
      <c r="AC356" s="51"/>
      <c r="AD356" s="51"/>
      <c r="AE356" s="51"/>
    </row>
    <row r="357" spans="11:31">
      <c r="K357" s="51" t="str">
        <f t="shared" si="33"/>
        <v>-</v>
      </c>
      <c r="L357" s="51"/>
      <c r="M357" s="51"/>
      <c r="N357" s="51"/>
      <c r="O357" s="51"/>
      <c r="P357" s="51"/>
      <c r="Q357" s="51"/>
      <c r="R357" s="51"/>
      <c r="S357" s="51"/>
      <c r="T357" s="51"/>
      <c r="U357" s="51"/>
      <c r="V357" s="51"/>
      <c r="W357" s="51"/>
      <c r="X357" s="51"/>
      <c r="Y357" s="51"/>
      <c r="Z357" s="51"/>
      <c r="AA357" s="51"/>
      <c r="AB357" s="51"/>
      <c r="AC357" s="51"/>
      <c r="AD357" s="51"/>
      <c r="AE357" s="51"/>
    </row>
    <row r="358" spans="11:31">
      <c r="K358" s="51" t="str">
        <f t="shared" si="33"/>
        <v>-</v>
      </c>
      <c r="L358" s="51"/>
      <c r="M358" s="51"/>
      <c r="N358" s="51"/>
      <c r="O358" s="51"/>
      <c r="P358" s="51"/>
      <c r="Q358" s="51"/>
      <c r="R358" s="51"/>
      <c r="S358" s="51"/>
      <c r="T358" s="51"/>
      <c r="U358" s="51"/>
      <c r="V358" s="51"/>
      <c r="W358" s="51"/>
      <c r="X358" s="51"/>
      <c r="Y358" s="51"/>
      <c r="Z358" s="51"/>
      <c r="AA358" s="51"/>
      <c r="AB358" s="51"/>
      <c r="AC358" s="51"/>
      <c r="AD358" s="51"/>
      <c r="AE358" s="51"/>
    </row>
    <row r="359" spans="11:31">
      <c r="K359" s="51" t="str">
        <f t="shared" si="33"/>
        <v>-</v>
      </c>
      <c r="L359" s="51"/>
      <c r="M359" s="51"/>
      <c r="N359" s="51"/>
      <c r="O359" s="51"/>
      <c r="P359" s="51"/>
      <c r="Q359" s="51"/>
      <c r="R359" s="51"/>
      <c r="S359" s="51"/>
      <c r="T359" s="51"/>
      <c r="U359" s="51"/>
      <c r="V359" s="51"/>
      <c r="W359" s="51"/>
      <c r="X359" s="51"/>
      <c r="Y359" s="51"/>
      <c r="Z359" s="51"/>
      <c r="AA359" s="51"/>
      <c r="AB359" s="51"/>
      <c r="AC359" s="51"/>
      <c r="AD359" s="51"/>
      <c r="AE359" s="51"/>
    </row>
    <row r="360" spans="11:31">
      <c r="K360" s="51" t="str">
        <f t="shared" si="33"/>
        <v>-</v>
      </c>
      <c r="L360" s="51"/>
      <c r="M360" s="51"/>
      <c r="N360" s="51"/>
      <c r="O360" s="51"/>
      <c r="P360" s="51"/>
      <c r="Q360" s="51"/>
      <c r="R360" s="51"/>
      <c r="S360" s="51"/>
      <c r="T360" s="51"/>
      <c r="U360" s="51"/>
      <c r="V360" s="51"/>
      <c r="W360" s="51"/>
      <c r="X360" s="51"/>
      <c r="Y360" s="51"/>
      <c r="Z360" s="51"/>
      <c r="AA360" s="51"/>
      <c r="AB360" s="51"/>
      <c r="AC360" s="51"/>
      <c r="AD360" s="51"/>
      <c r="AE360" s="51"/>
    </row>
    <row r="361" spans="11:31">
      <c r="K361" s="51" t="str">
        <f t="shared" si="33"/>
        <v>-</v>
      </c>
      <c r="L361" s="51"/>
      <c r="M361" s="51"/>
      <c r="N361" s="51"/>
      <c r="O361" s="51"/>
      <c r="P361" s="51"/>
      <c r="Q361" s="51"/>
      <c r="R361" s="51"/>
      <c r="S361" s="51"/>
      <c r="T361" s="51"/>
      <c r="U361" s="51"/>
      <c r="V361" s="51"/>
      <c r="W361" s="51"/>
      <c r="X361" s="51"/>
      <c r="Y361" s="51"/>
      <c r="Z361" s="51"/>
      <c r="AA361" s="51"/>
      <c r="AB361" s="51"/>
      <c r="AC361" s="51"/>
      <c r="AD361" s="51"/>
      <c r="AE361" s="51"/>
    </row>
    <row r="362" spans="11:31">
      <c r="K362" s="51" t="str">
        <f t="shared" si="33"/>
        <v>-</v>
      </c>
      <c r="L362" s="51"/>
      <c r="M362" s="51"/>
      <c r="N362" s="51"/>
      <c r="O362" s="51"/>
      <c r="P362" s="51"/>
      <c r="Q362" s="51"/>
      <c r="R362" s="51"/>
      <c r="S362" s="51"/>
      <c r="T362" s="51"/>
      <c r="U362" s="51"/>
      <c r="V362" s="51"/>
      <c r="W362" s="51"/>
      <c r="X362" s="51"/>
      <c r="Y362" s="51"/>
      <c r="Z362" s="51"/>
      <c r="AA362" s="51"/>
      <c r="AB362" s="51"/>
      <c r="AC362" s="51"/>
      <c r="AD362" s="51"/>
      <c r="AE362" s="51"/>
    </row>
    <row r="363" spans="11:31">
      <c r="K363" s="51" t="str">
        <f t="shared" si="33"/>
        <v>-</v>
      </c>
      <c r="L363" s="51"/>
      <c r="M363" s="51"/>
      <c r="N363" s="51"/>
      <c r="O363" s="51"/>
      <c r="P363" s="51"/>
      <c r="Q363" s="51"/>
      <c r="R363" s="51"/>
      <c r="S363" s="51"/>
      <c r="T363" s="51"/>
      <c r="U363" s="51"/>
      <c r="V363" s="51"/>
      <c r="W363" s="51"/>
      <c r="X363" s="51"/>
      <c r="Y363" s="51"/>
      <c r="Z363" s="51"/>
      <c r="AA363" s="51"/>
      <c r="AB363" s="51"/>
      <c r="AC363" s="51"/>
      <c r="AD363" s="51"/>
      <c r="AE363" s="51"/>
    </row>
    <row r="364" spans="11:31">
      <c r="K364" s="51" t="str">
        <f t="shared" si="33"/>
        <v>-</v>
      </c>
      <c r="L364" s="51"/>
      <c r="M364" s="51"/>
      <c r="N364" s="51"/>
      <c r="O364" s="51"/>
      <c r="P364" s="51"/>
      <c r="Q364" s="51"/>
      <c r="R364" s="51"/>
      <c r="S364" s="51"/>
      <c r="T364" s="51"/>
      <c r="U364" s="51"/>
      <c r="V364" s="51"/>
      <c r="W364" s="51"/>
      <c r="X364" s="51"/>
      <c r="Y364" s="51"/>
      <c r="Z364" s="51"/>
      <c r="AA364" s="51"/>
      <c r="AB364" s="51"/>
      <c r="AC364" s="51"/>
      <c r="AD364" s="51"/>
      <c r="AE364" s="51"/>
    </row>
    <row r="365" spans="11:31">
      <c r="K365" s="51" t="str">
        <f t="shared" si="33"/>
        <v>-</v>
      </c>
      <c r="L365" s="51"/>
      <c r="M365" s="51"/>
      <c r="N365" s="51"/>
      <c r="O365" s="51"/>
      <c r="P365" s="51"/>
      <c r="Q365" s="51"/>
      <c r="R365" s="51"/>
      <c r="S365" s="51"/>
      <c r="T365" s="51"/>
      <c r="U365" s="51"/>
      <c r="V365" s="51"/>
      <c r="W365" s="51"/>
      <c r="X365" s="51"/>
      <c r="Y365" s="51"/>
      <c r="Z365" s="51"/>
      <c r="AA365" s="51"/>
      <c r="AB365" s="51"/>
      <c r="AC365" s="51"/>
      <c r="AD365" s="51"/>
      <c r="AE365" s="51"/>
    </row>
    <row r="366" spans="11:31">
      <c r="K366" s="51" t="str">
        <f t="shared" si="33"/>
        <v>-</v>
      </c>
      <c r="L366" s="51"/>
      <c r="M366" s="51"/>
      <c r="N366" s="51"/>
      <c r="O366" s="51"/>
      <c r="P366" s="51"/>
      <c r="Q366" s="51"/>
      <c r="R366" s="51"/>
      <c r="S366" s="51"/>
      <c r="T366" s="51"/>
      <c r="U366" s="51"/>
      <c r="V366" s="51"/>
      <c r="W366" s="51"/>
      <c r="X366" s="51"/>
      <c r="Y366" s="51"/>
      <c r="Z366" s="51"/>
      <c r="AA366" s="51"/>
      <c r="AB366" s="51"/>
      <c r="AC366" s="51"/>
      <c r="AD366" s="51"/>
      <c r="AE366" s="51"/>
    </row>
    <row r="367" spans="11:31">
      <c r="K367" s="51" t="str">
        <f t="shared" si="33"/>
        <v>-</v>
      </c>
      <c r="L367" s="51"/>
      <c r="M367" s="51"/>
      <c r="N367" s="51"/>
      <c r="O367" s="51"/>
      <c r="P367" s="51"/>
      <c r="Q367" s="51"/>
      <c r="R367" s="51"/>
      <c r="S367" s="51"/>
      <c r="T367" s="51"/>
      <c r="U367" s="51"/>
      <c r="V367" s="51"/>
      <c r="W367" s="51"/>
      <c r="X367" s="51"/>
      <c r="Y367" s="51"/>
      <c r="Z367" s="51"/>
      <c r="AA367" s="51"/>
      <c r="AB367" s="51"/>
      <c r="AC367" s="51"/>
      <c r="AD367" s="51"/>
      <c r="AE367" s="51"/>
    </row>
    <row r="368" spans="11:31">
      <c r="K368" s="51" t="str">
        <f t="shared" si="33"/>
        <v>-</v>
      </c>
      <c r="L368" s="51"/>
      <c r="M368" s="51"/>
      <c r="N368" s="51"/>
      <c r="O368" s="51"/>
      <c r="P368" s="51"/>
      <c r="Q368" s="51"/>
      <c r="R368" s="51"/>
      <c r="S368" s="51"/>
      <c r="T368" s="51"/>
      <c r="U368" s="51"/>
      <c r="V368" s="51"/>
      <c r="W368" s="51"/>
      <c r="X368" s="51"/>
      <c r="Y368" s="51"/>
      <c r="Z368" s="51"/>
      <c r="AA368" s="51"/>
      <c r="AB368" s="51"/>
      <c r="AC368" s="51"/>
      <c r="AD368" s="51"/>
      <c r="AE368" s="51"/>
    </row>
    <row r="369" spans="11:31">
      <c r="K369" s="51" t="str">
        <f t="shared" si="33"/>
        <v>-</v>
      </c>
      <c r="L369" s="51"/>
      <c r="M369" s="51"/>
      <c r="N369" s="51"/>
      <c r="O369" s="51"/>
      <c r="P369" s="51"/>
      <c r="Q369" s="51"/>
      <c r="R369" s="51"/>
      <c r="S369" s="51"/>
      <c r="T369" s="51"/>
      <c r="U369" s="51"/>
      <c r="V369" s="51"/>
      <c r="W369" s="51"/>
      <c r="X369" s="51"/>
      <c r="Y369" s="51"/>
      <c r="Z369" s="51"/>
      <c r="AA369" s="51"/>
      <c r="AB369" s="51"/>
      <c r="AC369" s="51"/>
      <c r="AD369" s="51"/>
      <c r="AE369" s="51"/>
    </row>
    <row r="370" spans="11:31">
      <c r="K370" s="51" t="str">
        <f t="shared" si="33"/>
        <v>-</v>
      </c>
      <c r="L370" s="51"/>
      <c r="M370" s="51"/>
      <c r="N370" s="51"/>
      <c r="O370" s="51"/>
      <c r="P370" s="51"/>
      <c r="Q370" s="51"/>
      <c r="R370" s="51"/>
      <c r="S370" s="51"/>
      <c r="T370" s="51"/>
      <c r="U370" s="51"/>
      <c r="V370" s="51"/>
      <c r="W370" s="51"/>
      <c r="X370" s="51"/>
      <c r="Y370" s="51"/>
      <c r="Z370" s="51"/>
      <c r="AA370" s="51"/>
      <c r="AB370" s="51"/>
      <c r="AC370" s="51"/>
      <c r="AD370" s="51"/>
      <c r="AE370" s="51"/>
    </row>
    <row r="371" spans="11:31">
      <c r="K371" s="51" t="str">
        <f t="shared" si="33"/>
        <v>-</v>
      </c>
      <c r="L371" s="51"/>
      <c r="M371" s="51"/>
      <c r="N371" s="51"/>
      <c r="O371" s="51"/>
      <c r="P371" s="51"/>
      <c r="Q371" s="51"/>
      <c r="R371" s="51"/>
      <c r="S371" s="51"/>
      <c r="T371" s="51"/>
      <c r="U371" s="51"/>
      <c r="V371" s="51"/>
      <c r="W371" s="51"/>
      <c r="X371" s="51"/>
      <c r="Y371" s="51"/>
      <c r="Z371" s="51"/>
      <c r="AA371" s="51"/>
      <c r="AB371" s="51"/>
      <c r="AC371" s="51"/>
      <c r="AD371" s="51"/>
      <c r="AE371" s="51"/>
    </row>
    <row r="372" spans="11:31">
      <c r="K372" s="51" t="str">
        <f t="shared" si="33"/>
        <v>-</v>
      </c>
      <c r="L372" s="51"/>
      <c r="M372" s="51"/>
      <c r="N372" s="51"/>
      <c r="O372" s="51"/>
      <c r="P372" s="51"/>
      <c r="Q372" s="51"/>
      <c r="R372" s="51"/>
      <c r="S372" s="51"/>
      <c r="T372" s="51"/>
      <c r="U372" s="51"/>
      <c r="V372" s="51"/>
      <c r="W372" s="51"/>
      <c r="X372" s="51"/>
      <c r="Y372" s="51"/>
      <c r="Z372" s="51"/>
      <c r="AA372" s="51"/>
      <c r="AB372" s="51"/>
      <c r="AC372" s="51"/>
      <c r="AD372" s="51"/>
      <c r="AE372" s="51"/>
    </row>
    <row r="373" spans="11:31">
      <c r="K373" s="51" t="str">
        <f t="shared" si="33"/>
        <v>-</v>
      </c>
      <c r="L373" s="51"/>
      <c r="M373" s="51"/>
      <c r="N373" s="51"/>
      <c r="O373" s="51"/>
      <c r="P373" s="51"/>
      <c r="Q373" s="51"/>
      <c r="R373" s="51"/>
      <c r="S373" s="51"/>
      <c r="T373" s="51"/>
      <c r="U373" s="51"/>
      <c r="V373" s="51"/>
      <c r="W373" s="51"/>
      <c r="X373" s="51"/>
      <c r="Y373" s="51"/>
      <c r="Z373" s="51"/>
      <c r="AA373" s="51"/>
      <c r="AB373" s="51"/>
      <c r="AC373" s="51"/>
      <c r="AD373" s="51"/>
      <c r="AE373" s="51"/>
    </row>
    <row r="374" spans="11:31">
      <c r="K374" s="51" t="str">
        <f t="shared" si="33"/>
        <v>-</v>
      </c>
      <c r="L374" s="51"/>
      <c r="M374" s="51"/>
      <c r="N374" s="51"/>
      <c r="O374" s="51"/>
      <c r="P374" s="51"/>
      <c r="Q374" s="51"/>
      <c r="R374" s="51"/>
      <c r="S374" s="51"/>
      <c r="T374" s="51"/>
      <c r="U374" s="51"/>
      <c r="V374" s="51"/>
      <c r="W374" s="51"/>
      <c r="X374" s="51"/>
      <c r="Y374" s="51"/>
      <c r="Z374" s="51"/>
      <c r="AA374" s="51"/>
      <c r="AB374" s="51"/>
      <c r="AC374" s="51"/>
      <c r="AD374" s="51"/>
      <c r="AE374" s="51"/>
    </row>
    <row r="375" spans="11:31">
      <c r="K375" s="51" t="str">
        <f t="shared" si="33"/>
        <v>-</v>
      </c>
      <c r="L375" s="51"/>
      <c r="M375" s="51"/>
      <c r="N375" s="51"/>
      <c r="O375" s="51"/>
      <c r="P375" s="51"/>
      <c r="Q375" s="51"/>
      <c r="R375" s="51"/>
      <c r="S375" s="51"/>
      <c r="T375" s="51"/>
      <c r="U375" s="51"/>
      <c r="V375" s="51"/>
      <c r="W375" s="51"/>
      <c r="X375" s="51"/>
      <c r="Y375" s="51"/>
      <c r="Z375" s="51"/>
      <c r="AA375" s="51"/>
      <c r="AB375" s="51"/>
      <c r="AC375" s="51"/>
      <c r="AD375" s="51"/>
      <c r="AE375" s="51"/>
    </row>
    <row r="376" spans="11:31">
      <c r="K376" s="51" t="str">
        <f t="shared" si="33"/>
        <v>-</v>
      </c>
      <c r="L376" s="51"/>
      <c r="M376" s="51"/>
      <c r="N376" s="51"/>
      <c r="O376" s="51"/>
      <c r="P376" s="51"/>
      <c r="Q376" s="51"/>
      <c r="R376" s="51"/>
      <c r="S376" s="51"/>
      <c r="T376" s="51"/>
      <c r="U376" s="51"/>
      <c r="V376" s="51"/>
      <c r="W376" s="51"/>
      <c r="X376" s="51"/>
      <c r="Y376" s="51"/>
      <c r="Z376" s="51"/>
      <c r="AA376" s="51"/>
      <c r="AB376" s="51"/>
      <c r="AC376" s="51"/>
      <c r="AD376" s="51"/>
      <c r="AE376" s="51"/>
    </row>
    <row r="377" spans="11:31">
      <c r="K377" s="51" t="str">
        <f t="shared" si="33"/>
        <v>-</v>
      </c>
      <c r="L377" s="51"/>
      <c r="M377" s="51"/>
      <c r="N377" s="51"/>
      <c r="O377" s="51"/>
      <c r="P377" s="51"/>
      <c r="Q377" s="51"/>
      <c r="R377" s="51"/>
      <c r="S377" s="51"/>
      <c r="T377" s="51"/>
      <c r="U377" s="51"/>
      <c r="V377" s="51"/>
      <c r="W377" s="51"/>
      <c r="X377" s="51"/>
      <c r="Y377" s="51"/>
      <c r="Z377" s="51"/>
      <c r="AA377" s="51"/>
      <c r="AB377" s="51"/>
      <c r="AC377" s="51"/>
      <c r="AD377" s="51"/>
      <c r="AE377" s="51"/>
    </row>
    <row r="378" spans="11:31">
      <c r="K378" s="51" t="str">
        <f t="shared" si="33"/>
        <v>-</v>
      </c>
      <c r="L378" s="51"/>
      <c r="M378" s="51"/>
      <c r="N378" s="51"/>
      <c r="O378" s="51"/>
      <c r="P378" s="51"/>
      <c r="Q378" s="51"/>
      <c r="R378" s="51"/>
      <c r="S378" s="51"/>
      <c r="T378" s="51"/>
      <c r="U378" s="51"/>
      <c r="V378" s="51"/>
      <c r="W378" s="51"/>
      <c r="X378" s="51"/>
      <c r="Y378" s="51"/>
      <c r="Z378" s="51"/>
      <c r="AA378" s="51"/>
      <c r="AB378" s="51"/>
      <c r="AC378" s="51"/>
      <c r="AD378" s="51"/>
      <c r="AE378" s="51"/>
    </row>
    <row r="379" spans="11:31">
      <c r="K379" s="51" t="str">
        <f t="shared" si="33"/>
        <v>-</v>
      </c>
      <c r="L379" s="51"/>
      <c r="M379" s="51"/>
      <c r="N379" s="51"/>
      <c r="O379" s="51"/>
      <c r="P379" s="51"/>
      <c r="Q379" s="51"/>
      <c r="R379" s="51"/>
      <c r="S379" s="51"/>
      <c r="T379" s="51"/>
      <c r="U379" s="51"/>
      <c r="V379" s="51"/>
      <c r="W379" s="51"/>
      <c r="X379" s="51"/>
      <c r="Y379" s="51"/>
      <c r="Z379" s="51"/>
      <c r="AA379" s="51"/>
      <c r="AB379" s="51"/>
      <c r="AC379" s="51"/>
      <c r="AD379" s="51"/>
      <c r="AE379" s="51"/>
    </row>
    <row r="380" spans="11:31">
      <c r="K380" s="51" t="str">
        <f t="shared" si="33"/>
        <v>-</v>
      </c>
      <c r="L380" s="51"/>
      <c r="M380" s="51"/>
      <c r="N380" s="51"/>
      <c r="O380" s="51"/>
      <c r="P380" s="51"/>
      <c r="Q380" s="51"/>
      <c r="R380" s="51"/>
      <c r="S380" s="51"/>
      <c r="T380" s="51"/>
      <c r="U380" s="51"/>
      <c r="V380" s="51"/>
      <c r="W380" s="51"/>
      <c r="X380" s="51"/>
      <c r="Y380" s="51"/>
      <c r="Z380" s="51"/>
      <c r="AA380" s="51"/>
      <c r="AB380" s="51"/>
      <c r="AC380" s="51"/>
      <c r="AD380" s="51"/>
      <c r="AE380" s="51"/>
    </row>
    <row r="381" spans="11:31">
      <c r="K381" s="51" t="str">
        <f t="shared" si="33"/>
        <v>-</v>
      </c>
      <c r="L381" s="51"/>
      <c r="M381" s="51"/>
      <c r="N381" s="51"/>
      <c r="O381" s="51"/>
      <c r="P381" s="51"/>
      <c r="Q381" s="51"/>
      <c r="R381" s="51"/>
      <c r="S381" s="51"/>
      <c r="T381" s="51"/>
      <c r="U381" s="51"/>
      <c r="V381" s="51"/>
      <c r="W381" s="51"/>
      <c r="X381" s="51"/>
      <c r="Y381" s="51"/>
      <c r="Z381" s="51"/>
      <c r="AA381" s="51"/>
      <c r="AB381" s="51"/>
      <c r="AC381" s="51"/>
      <c r="AD381" s="51"/>
      <c r="AE381" s="51"/>
    </row>
    <row r="382" spans="11:31">
      <c r="K382" s="51" t="str">
        <f t="shared" si="33"/>
        <v>-</v>
      </c>
      <c r="L382" s="51"/>
      <c r="M382" s="51"/>
      <c r="N382" s="51"/>
      <c r="O382" s="51"/>
      <c r="P382" s="51"/>
      <c r="Q382" s="51"/>
      <c r="R382" s="51"/>
      <c r="S382" s="51"/>
      <c r="T382" s="51"/>
      <c r="U382" s="51"/>
      <c r="V382" s="51"/>
      <c r="W382" s="51"/>
      <c r="X382" s="51"/>
      <c r="Y382" s="51"/>
      <c r="Z382" s="51"/>
      <c r="AA382" s="51"/>
      <c r="AB382" s="51"/>
      <c r="AC382" s="51"/>
      <c r="AD382" s="51"/>
      <c r="AE382" s="51"/>
    </row>
    <row r="383" spans="11:31">
      <c r="K383" s="51" t="str">
        <f t="shared" si="33"/>
        <v>-</v>
      </c>
      <c r="L383" s="51"/>
      <c r="M383" s="51"/>
      <c r="N383" s="51"/>
      <c r="O383" s="51"/>
      <c r="P383" s="51"/>
      <c r="Q383" s="51"/>
      <c r="R383" s="51"/>
      <c r="S383" s="51"/>
      <c r="T383" s="51"/>
      <c r="U383" s="51"/>
      <c r="V383" s="51"/>
      <c r="W383" s="51"/>
      <c r="X383" s="51"/>
      <c r="Y383" s="51"/>
      <c r="Z383" s="51"/>
      <c r="AA383" s="51"/>
      <c r="AB383" s="51"/>
      <c r="AC383" s="51"/>
      <c r="AD383" s="51"/>
      <c r="AE383" s="51"/>
    </row>
    <row r="384" spans="11:31">
      <c r="K384" s="51" t="str">
        <f t="shared" si="33"/>
        <v>-</v>
      </c>
      <c r="L384" s="51"/>
      <c r="M384" s="51"/>
      <c r="N384" s="51"/>
      <c r="O384" s="51"/>
      <c r="P384" s="51"/>
      <c r="Q384" s="51"/>
      <c r="R384" s="51"/>
      <c r="S384" s="51"/>
      <c r="T384" s="51"/>
      <c r="U384" s="51"/>
      <c r="V384" s="51"/>
      <c r="W384" s="51"/>
      <c r="X384" s="51"/>
      <c r="Y384" s="51"/>
      <c r="Z384" s="51"/>
      <c r="AA384" s="51"/>
      <c r="AB384" s="51"/>
      <c r="AC384" s="51"/>
      <c r="AD384" s="51"/>
      <c r="AE384" s="51"/>
    </row>
    <row r="385" spans="11:31">
      <c r="K385" s="51" t="str">
        <f t="shared" si="33"/>
        <v>-</v>
      </c>
      <c r="L385" s="51"/>
      <c r="M385" s="51"/>
      <c r="N385" s="51"/>
      <c r="O385" s="51"/>
      <c r="P385" s="51"/>
      <c r="Q385" s="51"/>
      <c r="R385" s="51"/>
      <c r="S385" s="51"/>
      <c r="T385" s="51"/>
      <c r="U385" s="51"/>
      <c r="V385" s="51"/>
      <c r="W385" s="51"/>
      <c r="X385" s="51"/>
      <c r="Y385" s="51"/>
      <c r="Z385" s="51"/>
      <c r="AA385" s="51"/>
      <c r="AB385" s="51"/>
      <c r="AC385" s="51"/>
      <c r="AD385" s="51"/>
      <c r="AE385" s="51"/>
    </row>
    <row r="386" spans="11:31">
      <c r="K386" s="51" t="str">
        <f t="shared" si="33"/>
        <v>-</v>
      </c>
      <c r="L386" s="51"/>
      <c r="M386" s="51"/>
      <c r="N386" s="51"/>
      <c r="O386" s="51"/>
      <c r="P386" s="51"/>
      <c r="Q386" s="51"/>
      <c r="R386" s="51"/>
      <c r="S386" s="51"/>
      <c r="T386" s="51"/>
      <c r="U386" s="51"/>
      <c r="V386" s="51"/>
      <c r="W386" s="51"/>
      <c r="X386" s="51"/>
      <c r="Y386" s="51"/>
      <c r="Z386" s="51"/>
      <c r="AA386" s="51"/>
      <c r="AB386" s="51"/>
      <c r="AC386" s="51"/>
      <c r="AD386" s="51"/>
      <c r="AE386" s="51"/>
    </row>
    <row r="387" spans="11:31">
      <c r="K387" s="51" t="str">
        <f t="shared" si="33"/>
        <v>-</v>
      </c>
      <c r="L387" s="51"/>
      <c r="M387" s="51"/>
      <c r="N387" s="51"/>
      <c r="O387" s="51"/>
      <c r="P387" s="51"/>
      <c r="Q387" s="51"/>
      <c r="R387" s="51"/>
      <c r="S387" s="51"/>
      <c r="T387" s="51"/>
      <c r="U387" s="51"/>
      <c r="V387" s="51"/>
      <c r="W387" s="51"/>
      <c r="X387" s="51"/>
      <c r="Y387" s="51"/>
      <c r="Z387" s="51"/>
      <c r="AA387" s="51"/>
      <c r="AB387" s="51"/>
      <c r="AC387" s="51"/>
      <c r="AD387" s="51"/>
      <c r="AE387" s="51"/>
    </row>
    <row r="388" spans="11:31">
      <c r="K388" s="51" t="str">
        <f t="shared" ref="K388:K451" si="34">CONCATENATE(H388,"-",I388)</f>
        <v>-</v>
      </c>
      <c r="L388" s="51"/>
      <c r="M388" s="51"/>
      <c r="N388" s="51"/>
      <c r="O388" s="51"/>
      <c r="P388" s="51"/>
      <c r="Q388" s="51"/>
      <c r="R388" s="51"/>
      <c r="S388" s="51"/>
      <c r="T388" s="51"/>
      <c r="U388" s="51"/>
      <c r="V388" s="51"/>
      <c r="W388" s="51"/>
      <c r="X388" s="51"/>
      <c r="Y388" s="51"/>
      <c r="Z388" s="51"/>
      <c r="AA388" s="51"/>
      <c r="AB388" s="51"/>
      <c r="AC388" s="51"/>
      <c r="AD388" s="51"/>
      <c r="AE388" s="51"/>
    </row>
    <row r="389" spans="11:31">
      <c r="K389" s="51" t="str">
        <f t="shared" si="34"/>
        <v>-</v>
      </c>
      <c r="L389" s="51"/>
      <c r="M389" s="51"/>
      <c r="N389" s="51"/>
      <c r="O389" s="51"/>
      <c r="P389" s="51"/>
      <c r="Q389" s="51"/>
      <c r="R389" s="51"/>
      <c r="S389" s="51"/>
      <c r="T389" s="51"/>
      <c r="U389" s="51"/>
      <c r="V389" s="51"/>
      <c r="W389" s="51"/>
      <c r="X389" s="51"/>
      <c r="Y389" s="51"/>
      <c r="Z389" s="51"/>
      <c r="AA389" s="51"/>
      <c r="AB389" s="51"/>
      <c r="AC389" s="51"/>
      <c r="AD389" s="51"/>
      <c r="AE389" s="51"/>
    </row>
    <row r="390" spans="11:31">
      <c r="K390" s="51" t="str">
        <f t="shared" si="34"/>
        <v>-</v>
      </c>
      <c r="L390" s="51"/>
      <c r="M390" s="51"/>
      <c r="N390" s="51"/>
      <c r="O390" s="51"/>
      <c r="P390" s="51"/>
      <c r="Q390" s="51"/>
      <c r="R390" s="51"/>
      <c r="S390" s="51"/>
      <c r="T390" s="51"/>
      <c r="U390" s="51"/>
      <c r="V390" s="51"/>
      <c r="W390" s="51"/>
      <c r="X390" s="51"/>
      <c r="Y390" s="51"/>
      <c r="Z390" s="51"/>
      <c r="AA390" s="51"/>
      <c r="AB390" s="51"/>
      <c r="AC390" s="51"/>
      <c r="AD390" s="51"/>
      <c r="AE390" s="51"/>
    </row>
    <row r="391" spans="11:31">
      <c r="K391" s="51" t="str">
        <f t="shared" si="34"/>
        <v>-</v>
      </c>
      <c r="L391" s="51"/>
      <c r="M391" s="51"/>
      <c r="N391" s="51"/>
      <c r="O391" s="51"/>
      <c r="P391" s="51"/>
      <c r="Q391" s="51"/>
      <c r="R391" s="51"/>
      <c r="S391" s="51"/>
      <c r="T391" s="51"/>
      <c r="U391" s="51"/>
      <c r="V391" s="51"/>
      <c r="W391" s="51"/>
      <c r="X391" s="51"/>
      <c r="Y391" s="51"/>
      <c r="Z391" s="51"/>
      <c r="AA391" s="51"/>
      <c r="AB391" s="51"/>
      <c r="AC391" s="51"/>
      <c r="AD391" s="51"/>
      <c r="AE391" s="51"/>
    </row>
    <row r="392" spans="11:31">
      <c r="K392" s="51" t="str">
        <f t="shared" si="34"/>
        <v>-</v>
      </c>
      <c r="L392" s="51"/>
      <c r="M392" s="51"/>
      <c r="N392" s="51"/>
      <c r="O392" s="51"/>
      <c r="P392" s="51"/>
      <c r="Q392" s="51"/>
      <c r="R392" s="51"/>
      <c r="S392" s="51"/>
      <c r="T392" s="51"/>
      <c r="U392" s="51"/>
      <c r="V392" s="51"/>
      <c r="W392" s="51"/>
      <c r="X392" s="51"/>
      <c r="Y392" s="51"/>
      <c r="Z392" s="51"/>
      <c r="AA392" s="51"/>
      <c r="AB392" s="51"/>
      <c r="AC392" s="51"/>
      <c r="AD392" s="51"/>
      <c r="AE392" s="51"/>
    </row>
    <row r="393" spans="11:31">
      <c r="K393" s="51" t="str">
        <f t="shared" si="34"/>
        <v>-</v>
      </c>
      <c r="L393" s="51"/>
      <c r="M393" s="51"/>
      <c r="N393" s="51"/>
      <c r="O393" s="51"/>
      <c r="P393" s="51"/>
      <c r="Q393" s="51"/>
      <c r="R393" s="51"/>
      <c r="S393" s="51"/>
      <c r="T393" s="51"/>
      <c r="U393" s="51"/>
      <c r="V393" s="51"/>
      <c r="W393" s="51"/>
      <c r="X393" s="51"/>
      <c r="Y393" s="51"/>
      <c r="Z393" s="51"/>
      <c r="AA393" s="51"/>
      <c r="AB393" s="51"/>
      <c r="AC393" s="51"/>
      <c r="AD393" s="51"/>
      <c r="AE393" s="51"/>
    </row>
    <row r="394" spans="11:31">
      <c r="K394" s="51" t="str">
        <f t="shared" si="34"/>
        <v>-</v>
      </c>
      <c r="L394" s="51"/>
      <c r="M394" s="51"/>
      <c r="N394" s="51"/>
      <c r="O394" s="51"/>
      <c r="P394" s="51"/>
      <c r="Q394" s="51"/>
      <c r="R394" s="51"/>
      <c r="S394" s="51"/>
      <c r="T394" s="51"/>
      <c r="U394" s="51"/>
      <c r="V394" s="51"/>
      <c r="W394" s="51"/>
      <c r="X394" s="51"/>
      <c r="Y394" s="51"/>
      <c r="Z394" s="51"/>
      <c r="AA394" s="51"/>
      <c r="AB394" s="51"/>
      <c r="AC394" s="51"/>
      <c r="AD394" s="51"/>
      <c r="AE394" s="51"/>
    </row>
    <row r="395" spans="11:31">
      <c r="K395" s="51" t="str">
        <f t="shared" si="34"/>
        <v>-</v>
      </c>
      <c r="L395" s="51"/>
      <c r="M395" s="51"/>
      <c r="N395" s="51"/>
      <c r="O395" s="51"/>
      <c r="P395" s="51"/>
      <c r="Q395" s="51"/>
      <c r="R395" s="51"/>
      <c r="S395" s="51"/>
      <c r="T395" s="51"/>
      <c r="U395" s="51"/>
      <c r="V395" s="51"/>
      <c r="W395" s="51"/>
      <c r="X395" s="51"/>
      <c r="Y395" s="51"/>
      <c r="Z395" s="51"/>
      <c r="AA395" s="51"/>
      <c r="AB395" s="51"/>
      <c r="AC395" s="51"/>
      <c r="AD395" s="51"/>
      <c r="AE395" s="51"/>
    </row>
    <row r="396" spans="11:31">
      <c r="K396" s="51" t="str">
        <f t="shared" si="34"/>
        <v>-</v>
      </c>
      <c r="L396" s="51"/>
      <c r="M396" s="51"/>
      <c r="N396" s="51"/>
      <c r="O396" s="51"/>
      <c r="P396" s="51"/>
      <c r="Q396" s="51"/>
      <c r="R396" s="51"/>
      <c r="S396" s="51"/>
      <c r="T396" s="51"/>
      <c r="U396" s="51"/>
      <c r="V396" s="51"/>
      <c r="W396" s="51"/>
      <c r="X396" s="51"/>
      <c r="Y396" s="51"/>
      <c r="Z396" s="51"/>
      <c r="AA396" s="51"/>
      <c r="AB396" s="51"/>
      <c r="AC396" s="51"/>
      <c r="AD396" s="51"/>
      <c r="AE396" s="51"/>
    </row>
    <row r="397" spans="11:31">
      <c r="K397" s="51" t="str">
        <f t="shared" si="34"/>
        <v>-</v>
      </c>
      <c r="L397" s="51"/>
      <c r="M397" s="51"/>
      <c r="N397" s="51"/>
      <c r="O397" s="51"/>
      <c r="P397" s="51"/>
      <c r="Q397" s="51"/>
      <c r="R397" s="51"/>
      <c r="S397" s="51"/>
      <c r="T397" s="51"/>
      <c r="U397" s="51"/>
      <c r="V397" s="51"/>
      <c r="W397" s="51"/>
      <c r="X397" s="51"/>
      <c r="Y397" s="51"/>
      <c r="Z397" s="51"/>
      <c r="AA397" s="51"/>
      <c r="AB397" s="51"/>
      <c r="AC397" s="51"/>
      <c r="AD397" s="51"/>
      <c r="AE397" s="51"/>
    </row>
    <row r="398" spans="11:31">
      <c r="K398" s="51" t="str">
        <f t="shared" si="34"/>
        <v>-</v>
      </c>
      <c r="L398" s="51"/>
      <c r="M398" s="51"/>
      <c r="N398" s="51"/>
      <c r="O398" s="51"/>
      <c r="P398" s="51"/>
      <c r="Q398" s="51"/>
      <c r="R398" s="51"/>
      <c r="S398" s="51"/>
      <c r="T398" s="51"/>
      <c r="U398" s="51"/>
      <c r="V398" s="51"/>
      <c r="W398" s="51"/>
      <c r="X398" s="51"/>
      <c r="Y398" s="51"/>
      <c r="Z398" s="51"/>
      <c r="AA398" s="51"/>
      <c r="AB398" s="51"/>
      <c r="AC398" s="51"/>
      <c r="AD398" s="51"/>
      <c r="AE398" s="51"/>
    </row>
    <row r="399" spans="11:31">
      <c r="K399" s="51" t="str">
        <f t="shared" si="34"/>
        <v>-</v>
      </c>
      <c r="L399" s="51"/>
      <c r="M399" s="51"/>
      <c r="N399" s="51"/>
      <c r="O399" s="51"/>
      <c r="P399" s="51"/>
      <c r="Q399" s="51"/>
      <c r="R399" s="51"/>
      <c r="S399" s="51"/>
      <c r="T399" s="51"/>
      <c r="U399" s="51"/>
      <c r="V399" s="51"/>
      <c r="W399" s="51"/>
      <c r="X399" s="51"/>
      <c r="Y399" s="51"/>
      <c r="Z399" s="51"/>
      <c r="AA399" s="51"/>
      <c r="AB399" s="51"/>
      <c r="AC399" s="51"/>
      <c r="AD399" s="51"/>
      <c r="AE399" s="51"/>
    </row>
    <row r="400" spans="11:31">
      <c r="K400" s="51" t="str">
        <f t="shared" si="34"/>
        <v>-</v>
      </c>
      <c r="L400" s="51"/>
      <c r="M400" s="51"/>
      <c r="N400" s="51"/>
      <c r="O400" s="51"/>
      <c r="P400" s="51"/>
      <c r="Q400" s="51"/>
      <c r="R400" s="51"/>
      <c r="S400" s="51"/>
      <c r="T400" s="51"/>
      <c r="U400" s="51"/>
      <c r="V400" s="51"/>
      <c r="W400" s="51"/>
      <c r="X400" s="51"/>
      <c r="Y400" s="51"/>
      <c r="Z400" s="51"/>
      <c r="AA400" s="51"/>
      <c r="AB400" s="51"/>
      <c r="AC400" s="51"/>
      <c r="AD400" s="51"/>
      <c r="AE400" s="51"/>
    </row>
    <row r="401" spans="11:31">
      <c r="K401" s="51" t="str">
        <f t="shared" si="34"/>
        <v>-</v>
      </c>
      <c r="L401" s="51"/>
      <c r="M401" s="51"/>
      <c r="N401" s="51"/>
      <c r="O401" s="51"/>
      <c r="P401" s="51"/>
      <c r="Q401" s="51"/>
      <c r="R401" s="51"/>
      <c r="S401" s="51"/>
      <c r="T401" s="51"/>
      <c r="U401" s="51"/>
      <c r="V401" s="51"/>
      <c r="W401" s="51"/>
      <c r="X401" s="51"/>
      <c r="Y401" s="51"/>
      <c r="Z401" s="51"/>
      <c r="AA401" s="51"/>
      <c r="AB401" s="51"/>
      <c r="AC401" s="51"/>
      <c r="AD401" s="51"/>
      <c r="AE401" s="51"/>
    </row>
    <row r="402" spans="11:31">
      <c r="K402" s="51" t="str">
        <f t="shared" si="34"/>
        <v>-</v>
      </c>
      <c r="L402" s="51"/>
      <c r="M402" s="51"/>
      <c r="N402" s="51"/>
      <c r="O402" s="51"/>
      <c r="P402" s="51"/>
      <c r="Q402" s="51"/>
      <c r="R402" s="51"/>
      <c r="S402" s="51"/>
      <c r="T402" s="51"/>
      <c r="U402" s="51"/>
      <c r="V402" s="51"/>
      <c r="W402" s="51"/>
      <c r="X402" s="51"/>
      <c r="Y402" s="51"/>
      <c r="Z402" s="51"/>
      <c r="AA402" s="51"/>
      <c r="AB402" s="51"/>
      <c r="AC402" s="51"/>
      <c r="AD402" s="51"/>
      <c r="AE402" s="51"/>
    </row>
    <row r="403" spans="11:31">
      <c r="K403" s="51" t="str">
        <f t="shared" si="34"/>
        <v>-</v>
      </c>
      <c r="L403" s="51"/>
      <c r="M403" s="51"/>
      <c r="N403" s="51"/>
      <c r="O403" s="51"/>
      <c r="P403" s="51"/>
      <c r="Q403" s="51"/>
      <c r="R403" s="51"/>
      <c r="S403" s="51"/>
      <c r="T403" s="51"/>
      <c r="U403" s="51"/>
      <c r="V403" s="51"/>
      <c r="W403" s="51"/>
      <c r="X403" s="51"/>
      <c r="Y403" s="51"/>
      <c r="Z403" s="51"/>
      <c r="AA403" s="51"/>
      <c r="AB403" s="51"/>
      <c r="AC403" s="51"/>
      <c r="AD403" s="51"/>
      <c r="AE403" s="51"/>
    </row>
    <row r="404" spans="11:31">
      <c r="K404" s="51" t="str">
        <f t="shared" si="34"/>
        <v>-</v>
      </c>
      <c r="L404" s="51"/>
      <c r="M404" s="51"/>
      <c r="N404" s="51"/>
      <c r="O404" s="51"/>
      <c r="P404" s="51"/>
      <c r="Q404" s="51"/>
      <c r="R404" s="51"/>
      <c r="S404" s="51"/>
      <c r="T404" s="51"/>
      <c r="U404" s="51"/>
      <c r="V404" s="51"/>
      <c r="W404" s="51"/>
      <c r="X404" s="51"/>
      <c r="Y404" s="51"/>
      <c r="Z404" s="51"/>
      <c r="AA404" s="51"/>
      <c r="AB404" s="51"/>
      <c r="AC404" s="51"/>
      <c r="AD404" s="51"/>
      <c r="AE404" s="51"/>
    </row>
    <row r="405" spans="11:31">
      <c r="K405" s="51" t="str">
        <f t="shared" si="34"/>
        <v>-</v>
      </c>
      <c r="L405" s="51"/>
      <c r="M405" s="51"/>
      <c r="N405" s="51"/>
      <c r="O405" s="51"/>
      <c r="P405" s="51"/>
      <c r="Q405" s="51"/>
      <c r="R405" s="51"/>
      <c r="S405" s="51"/>
      <c r="T405" s="51"/>
      <c r="U405" s="51"/>
      <c r="V405" s="51"/>
      <c r="W405" s="51"/>
      <c r="X405" s="51"/>
      <c r="Y405" s="51"/>
      <c r="Z405" s="51"/>
      <c r="AA405" s="51"/>
      <c r="AB405" s="51"/>
      <c r="AC405" s="51"/>
      <c r="AD405" s="51"/>
      <c r="AE405" s="51"/>
    </row>
    <row r="406" spans="11:31">
      <c r="K406" s="51" t="str">
        <f t="shared" si="34"/>
        <v>-</v>
      </c>
      <c r="L406" s="51"/>
      <c r="M406" s="51"/>
      <c r="N406" s="51"/>
      <c r="O406" s="51"/>
      <c r="P406" s="51"/>
      <c r="Q406" s="51"/>
      <c r="R406" s="51"/>
      <c r="S406" s="51"/>
      <c r="T406" s="51"/>
      <c r="U406" s="51"/>
      <c r="V406" s="51"/>
      <c r="W406" s="51"/>
      <c r="X406" s="51"/>
      <c r="Y406" s="51"/>
      <c r="Z406" s="51"/>
      <c r="AA406" s="51"/>
      <c r="AB406" s="51"/>
      <c r="AC406" s="51"/>
      <c r="AD406" s="51"/>
      <c r="AE406" s="51"/>
    </row>
    <row r="407" spans="11:31">
      <c r="K407" s="51" t="str">
        <f t="shared" si="34"/>
        <v>-</v>
      </c>
      <c r="L407" s="51"/>
      <c r="M407" s="51"/>
      <c r="N407" s="51"/>
      <c r="O407" s="51"/>
      <c r="P407" s="51"/>
      <c r="Q407" s="51"/>
      <c r="R407" s="51"/>
      <c r="S407" s="51"/>
      <c r="T407" s="51"/>
      <c r="U407" s="51"/>
      <c r="V407" s="51"/>
      <c r="W407" s="51"/>
      <c r="X407" s="51"/>
      <c r="Y407" s="51"/>
      <c r="Z407" s="51"/>
      <c r="AA407" s="51"/>
      <c r="AB407" s="51"/>
      <c r="AC407" s="51"/>
      <c r="AD407" s="51"/>
      <c r="AE407" s="51"/>
    </row>
    <row r="408" spans="11:31">
      <c r="K408" s="51" t="str">
        <f t="shared" si="34"/>
        <v>-</v>
      </c>
      <c r="L408" s="51"/>
      <c r="M408" s="51"/>
      <c r="N408" s="51"/>
      <c r="O408" s="51"/>
      <c r="P408" s="51"/>
      <c r="Q408" s="51"/>
      <c r="R408" s="51"/>
      <c r="S408" s="51"/>
      <c r="T408" s="51"/>
      <c r="U408" s="51"/>
      <c r="V408" s="51"/>
      <c r="W408" s="51"/>
      <c r="X408" s="51"/>
      <c r="Y408" s="51"/>
      <c r="Z408" s="51"/>
      <c r="AA408" s="51"/>
      <c r="AB408" s="51"/>
      <c r="AC408" s="51"/>
      <c r="AD408" s="51"/>
      <c r="AE408" s="51"/>
    </row>
    <row r="409" spans="11:31">
      <c r="K409" s="51" t="str">
        <f t="shared" si="34"/>
        <v>-</v>
      </c>
      <c r="L409" s="51"/>
      <c r="M409" s="51"/>
      <c r="N409" s="51"/>
      <c r="O409" s="51"/>
      <c r="P409" s="51"/>
      <c r="Q409" s="51"/>
      <c r="R409" s="51"/>
      <c r="S409" s="51"/>
      <c r="T409" s="51"/>
      <c r="U409" s="51"/>
      <c r="V409" s="51"/>
      <c r="W409" s="51"/>
      <c r="X409" s="51"/>
      <c r="Y409" s="51"/>
      <c r="Z409" s="51"/>
      <c r="AA409" s="51"/>
      <c r="AB409" s="51"/>
      <c r="AC409" s="51"/>
      <c r="AD409" s="51"/>
      <c r="AE409" s="51"/>
    </row>
    <row r="410" spans="11:31">
      <c r="K410" s="51" t="str">
        <f t="shared" si="34"/>
        <v>-</v>
      </c>
      <c r="L410" s="51"/>
      <c r="M410" s="51"/>
      <c r="N410" s="51"/>
      <c r="O410" s="51"/>
      <c r="P410" s="51"/>
      <c r="Q410" s="51"/>
      <c r="R410" s="51"/>
      <c r="S410" s="51"/>
      <c r="T410" s="51"/>
      <c r="U410" s="51"/>
      <c r="V410" s="51"/>
      <c r="W410" s="51"/>
      <c r="X410" s="51"/>
      <c r="Y410" s="51"/>
      <c r="Z410" s="51"/>
      <c r="AA410" s="51"/>
      <c r="AB410" s="51"/>
      <c r="AC410" s="51"/>
      <c r="AD410" s="51"/>
      <c r="AE410" s="51"/>
    </row>
    <row r="411" spans="11:31">
      <c r="K411" s="51" t="str">
        <f t="shared" si="34"/>
        <v>-</v>
      </c>
      <c r="L411" s="51"/>
      <c r="M411" s="51"/>
      <c r="N411" s="51"/>
      <c r="O411" s="51"/>
      <c r="P411" s="51"/>
      <c r="Q411" s="51"/>
      <c r="R411" s="51"/>
      <c r="S411" s="51"/>
      <c r="T411" s="51"/>
      <c r="U411" s="51"/>
      <c r="V411" s="51"/>
      <c r="W411" s="51"/>
      <c r="X411" s="51"/>
      <c r="Y411" s="51"/>
      <c r="Z411" s="51"/>
      <c r="AA411" s="51"/>
      <c r="AB411" s="51"/>
      <c r="AC411" s="51"/>
      <c r="AD411" s="51"/>
      <c r="AE411" s="51"/>
    </row>
    <row r="412" spans="11:31">
      <c r="K412" s="51" t="str">
        <f t="shared" si="34"/>
        <v>-</v>
      </c>
      <c r="L412" s="51"/>
      <c r="M412" s="51"/>
      <c r="N412" s="51"/>
      <c r="O412" s="51"/>
      <c r="P412" s="51"/>
      <c r="Q412" s="51"/>
      <c r="R412" s="51"/>
      <c r="S412" s="51"/>
      <c r="T412" s="51"/>
      <c r="U412" s="51"/>
      <c r="V412" s="51"/>
      <c r="W412" s="51"/>
      <c r="X412" s="51"/>
      <c r="Y412" s="51"/>
      <c r="Z412" s="51"/>
      <c r="AA412" s="51"/>
      <c r="AB412" s="51"/>
      <c r="AC412" s="51"/>
      <c r="AD412" s="51"/>
      <c r="AE412" s="51"/>
    </row>
    <row r="413" spans="11:31">
      <c r="K413" s="51" t="str">
        <f t="shared" si="34"/>
        <v>-</v>
      </c>
      <c r="L413" s="51"/>
      <c r="M413" s="51"/>
      <c r="N413" s="51"/>
      <c r="O413" s="51"/>
      <c r="P413" s="51"/>
      <c r="Q413" s="51"/>
      <c r="R413" s="51"/>
      <c r="S413" s="51"/>
      <c r="T413" s="51"/>
      <c r="U413" s="51"/>
      <c r="V413" s="51"/>
      <c r="W413" s="51"/>
      <c r="X413" s="51"/>
      <c r="Y413" s="51"/>
      <c r="Z413" s="51"/>
      <c r="AA413" s="51"/>
      <c r="AB413" s="51"/>
      <c r="AC413" s="51"/>
      <c r="AD413" s="51"/>
      <c r="AE413" s="51"/>
    </row>
    <row r="414" spans="11:31">
      <c r="K414" s="51" t="str">
        <f t="shared" si="34"/>
        <v>-</v>
      </c>
      <c r="L414" s="51"/>
      <c r="M414" s="51"/>
      <c r="N414" s="51"/>
      <c r="O414" s="51"/>
      <c r="P414" s="51"/>
      <c r="Q414" s="51"/>
      <c r="R414" s="51"/>
      <c r="S414" s="51"/>
      <c r="T414" s="51"/>
      <c r="U414" s="51"/>
      <c r="V414" s="51"/>
      <c r="W414" s="51"/>
      <c r="X414" s="51"/>
      <c r="Y414" s="51"/>
      <c r="Z414" s="51"/>
      <c r="AA414" s="51"/>
      <c r="AB414" s="51"/>
      <c r="AC414" s="51"/>
      <c r="AD414" s="51"/>
      <c r="AE414" s="51"/>
    </row>
    <row r="415" spans="11:31">
      <c r="K415" s="51" t="str">
        <f t="shared" si="34"/>
        <v>-</v>
      </c>
      <c r="L415" s="51"/>
      <c r="M415" s="51"/>
      <c r="N415" s="51"/>
      <c r="O415" s="51"/>
      <c r="P415" s="51"/>
      <c r="Q415" s="51"/>
      <c r="R415" s="51"/>
      <c r="S415" s="51"/>
      <c r="T415" s="51"/>
      <c r="U415" s="51"/>
      <c r="V415" s="51"/>
      <c r="W415" s="51"/>
      <c r="X415" s="51"/>
      <c r="Y415" s="51"/>
      <c r="Z415" s="51"/>
      <c r="AA415" s="51"/>
      <c r="AB415" s="51"/>
      <c r="AC415" s="51"/>
      <c r="AD415" s="51"/>
      <c r="AE415" s="51"/>
    </row>
    <row r="416" spans="11:31">
      <c r="K416" s="51" t="str">
        <f t="shared" si="34"/>
        <v>-</v>
      </c>
      <c r="L416" s="51"/>
      <c r="M416" s="51"/>
      <c r="N416" s="51"/>
      <c r="O416" s="51"/>
      <c r="P416" s="51"/>
      <c r="Q416" s="51"/>
      <c r="R416" s="51"/>
      <c r="S416" s="51"/>
      <c r="T416" s="51"/>
      <c r="U416" s="51"/>
      <c r="V416" s="51"/>
      <c r="W416" s="51"/>
      <c r="X416" s="51"/>
      <c r="Y416" s="51"/>
      <c r="Z416" s="51"/>
      <c r="AA416" s="51"/>
      <c r="AB416" s="51"/>
      <c r="AC416" s="51"/>
      <c r="AD416" s="51"/>
      <c r="AE416" s="51"/>
    </row>
    <row r="417" spans="11:31">
      <c r="K417" s="51" t="str">
        <f t="shared" si="34"/>
        <v>-</v>
      </c>
      <c r="L417" s="51"/>
      <c r="M417" s="51"/>
      <c r="N417" s="51"/>
      <c r="O417" s="51"/>
      <c r="P417" s="51"/>
      <c r="Q417" s="51"/>
      <c r="R417" s="51"/>
      <c r="S417" s="51"/>
      <c r="T417" s="51"/>
      <c r="U417" s="51"/>
      <c r="V417" s="51"/>
      <c r="W417" s="51"/>
      <c r="X417" s="51"/>
      <c r="Y417" s="51"/>
      <c r="Z417" s="51"/>
      <c r="AA417" s="51"/>
      <c r="AB417" s="51"/>
      <c r="AC417" s="51"/>
      <c r="AD417" s="51"/>
      <c r="AE417" s="51"/>
    </row>
    <row r="418" spans="11:31">
      <c r="K418" s="51" t="str">
        <f t="shared" si="34"/>
        <v>-</v>
      </c>
      <c r="L418" s="51"/>
      <c r="M418" s="51"/>
      <c r="N418" s="51"/>
      <c r="O418" s="51"/>
      <c r="P418" s="51"/>
      <c r="Q418" s="51"/>
      <c r="R418" s="51"/>
      <c r="S418" s="51"/>
      <c r="T418" s="51"/>
      <c r="U418" s="51"/>
      <c r="V418" s="51"/>
      <c r="W418" s="51"/>
      <c r="X418" s="51"/>
      <c r="Y418" s="51"/>
      <c r="Z418" s="51"/>
      <c r="AA418" s="51"/>
      <c r="AB418" s="51"/>
      <c r="AC418" s="51"/>
      <c r="AD418" s="51"/>
      <c r="AE418" s="51"/>
    </row>
    <row r="419" spans="11:31">
      <c r="K419" s="51" t="str">
        <f t="shared" si="34"/>
        <v>-</v>
      </c>
      <c r="L419" s="51"/>
      <c r="M419" s="51"/>
      <c r="N419" s="51"/>
      <c r="O419" s="51"/>
      <c r="P419" s="51"/>
      <c r="Q419" s="51"/>
      <c r="R419" s="51"/>
      <c r="S419" s="51"/>
      <c r="T419" s="51"/>
      <c r="U419" s="51"/>
      <c r="V419" s="51"/>
      <c r="W419" s="51"/>
      <c r="X419" s="51"/>
      <c r="Y419" s="51"/>
      <c r="Z419" s="51"/>
      <c r="AA419" s="51"/>
      <c r="AB419" s="51"/>
      <c r="AC419" s="51"/>
      <c r="AD419" s="51"/>
      <c r="AE419" s="51"/>
    </row>
    <row r="420" spans="11:31">
      <c r="K420" s="51" t="str">
        <f t="shared" si="34"/>
        <v>-</v>
      </c>
      <c r="L420" s="51"/>
      <c r="M420" s="51"/>
      <c r="N420" s="51"/>
      <c r="O420" s="51"/>
      <c r="P420" s="51"/>
      <c r="Q420" s="51"/>
      <c r="R420" s="51"/>
      <c r="S420" s="51"/>
      <c r="T420" s="51"/>
      <c r="U420" s="51"/>
      <c r="V420" s="51"/>
      <c r="W420" s="51"/>
      <c r="X420" s="51"/>
      <c r="Y420" s="51"/>
      <c r="Z420" s="51"/>
      <c r="AA420" s="51"/>
      <c r="AB420" s="51"/>
      <c r="AC420" s="51"/>
      <c r="AD420" s="51"/>
      <c r="AE420" s="51"/>
    </row>
    <row r="421" spans="11:31">
      <c r="K421" s="51" t="str">
        <f t="shared" si="34"/>
        <v>-</v>
      </c>
      <c r="L421" s="51"/>
      <c r="M421" s="51"/>
      <c r="N421" s="51"/>
      <c r="O421" s="51"/>
      <c r="P421" s="51"/>
      <c r="Q421" s="51"/>
      <c r="R421" s="51"/>
      <c r="S421" s="51"/>
      <c r="T421" s="51"/>
      <c r="U421" s="51"/>
      <c r="V421" s="51"/>
      <c r="W421" s="51"/>
      <c r="X421" s="51"/>
      <c r="Y421" s="51"/>
      <c r="Z421" s="51"/>
      <c r="AA421" s="51"/>
      <c r="AB421" s="51"/>
      <c r="AC421" s="51"/>
      <c r="AD421" s="51"/>
      <c r="AE421" s="51"/>
    </row>
    <row r="422" spans="11:31">
      <c r="K422" s="51" t="str">
        <f t="shared" si="34"/>
        <v>-</v>
      </c>
      <c r="L422" s="51"/>
      <c r="M422" s="51"/>
      <c r="N422" s="51"/>
      <c r="O422" s="51"/>
      <c r="P422" s="51"/>
      <c r="Q422" s="51"/>
      <c r="R422" s="51"/>
      <c r="S422" s="51"/>
      <c r="T422" s="51"/>
      <c r="U422" s="51"/>
      <c r="V422" s="51"/>
      <c r="W422" s="51"/>
      <c r="X422" s="51"/>
      <c r="Y422" s="51"/>
      <c r="Z422" s="51"/>
      <c r="AA422" s="51"/>
      <c r="AB422" s="51"/>
      <c r="AC422" s="51"/>
      <c r="AD422" s="51"/>
      <c r="AE422" s="51"/>
    </row>
    <row r="423" spans="11:31">
      <c r="K423" s="51" t="str">
        <f t="shared" si="34"/>
        <v>-</v>
      </c>
      <c r="L423" s="51"/>
      <c r="M423" s="51"/>
      <c r="N423" s="51"/>
      <c r="O423" s="51"/>
      <c r="P423" s="51"/>
      <c r="Q423" s="51"/>
      <c r="R423" s="51"/>
      <c r="S423" s="51"/>
      <c r="T423" s="51"/>
      <c r="U423" s="51"/>
      <c r="V423" s="51"/>
      <c r="W423" s="51"/>
      <c r="X423" s="51"/>
      <c r="Y423" s="51"/>
      <c r="Z423" s="51"/>
      <c r="AA423" s="51"/>
      <c r="AB423" s="51"/>
      <c r="AC423" s="51"/>
      <c r="AD423" s="51"/>
      <c r="AE423" s="51"/>
    </row>
    <row r="424" spans="11:31">
      <c r="K424" s="51" t="str">
        <f t="shared" si="34"/>
        <v>-</v>
      </c>
      <c r="L424" s="51"/>
      <c r="M424" s="51"/>
      <c r="N424" s="51"/>
      <c r="O424" s="51"/>
      <c r="P424" s="51"/>
      <c r="Q424" s="51"/>
      <c r="R424" s="51"/>
      <c r="S424" s="51"/>
      <c r="T424" s="51"/>
      <c r="U424" s="51"/>
      <c r="V424" s="51"/>
      <c r="W424" s="51"/>
      <c r="X424" s="51"/>
      <c r="Y424" s="51"/>
      <c r="Z424" s="51"/>
      <c r="AA424" s="51"/>
      <c r="AB424" s="51"/>
      <c r="AC424" s="51"/>
      <c r="AD424" s="51"/>
      <c r="AE424" s="51"/>
    </row>
    <row r="425" spans="11:31">
      <c r="K425" s="51" t="str">
        <f t="shared" si="34"/>
        <v>-</v>
      </c>
      <c r="L425" s="51"/>
      <c r="M425" s="51"/>
      <c r="N425" s="51"/>
      <c r="O425" s="51"/>
      <c r="P425" s="51"/>
      <c r="Q425" s="51"/>
      <c r="R425" s="51"/>
      <c r="S425" s="51"/>
      <c r="T425" s="51"/>
      <c r="U425" s="51"/>
      <c r="V425" s="51"/>
      <c r="W425" s="51"/>
      <c r="X425" s="51"/>
      <c r="Y425" s="51"/>
      <c r="Z425" s="51"/>
      <c r="AA425" s="51"/>
      <c r="AB425" s="51"/>
      <c r="AC425" s="51"/>
      <c r="AD425" s="51"/>
      <c r="AE425" s="51"/>
    </row>
    <row r="426" spans="11:31">
      <c r="K426" s="51" t="str">
        <f t="shared" si="34"/>
        <v>-</v>
      </c>
      <c r="L426" s="51"/>
      <c r="M426" s="51"/>
      <c r="N426" s="51"/>
      <c r="O426" s="51"/>
      <c r="P426" s="51"/>
      <c r="Q426" s="51"/>
      <c r="R426" s="51"/>
      <c r="S426" s="51"/>
      <c r="T426" s="51"/>
      <c r="U426" s="51"/>
      <c r="V426" s="51"/>
      <c r="W426" s="51"/>
      <c r="X426" s="51"/>
      <c r="Y426" s="51"/>
      <c r="Z426" s="51"/>
      <c r="AA426" s="51"/>
      <c r="AB426" s="51"/>
      <c r="AC426" s="51"/>
      <c r="AD426" s="51"/>
      <c r="AE426" s="51"/>
    </row>
    <row r="427" spans="11:31">
      <c r="K427" s="51" t="str">
        <f t="shared" si="34"/>
        <v>-</v>
      </c>
      <c r="L427" s="51"/>
      <c r="M427" s="51"/>
      <c r="N427" s="51"/>
      <c r="O427" s="51"/>
      <c r="P427" s="51"/>
      <c r="Q427" s="51"/>
      <c r="R427" s="51"/>
      <c r="S427" s="51"/>
      <c r="T427" s="51"/>
      <c r="U427" s="51"/>
      <c r="V427" s="51"/>
      <c r="W427" s="51"/>
      <c r="X427" s="51"/>
      <c r="Y427" s="51"/>
      <c r="Z427" s="51"/>
      <c r="AA427" s="51"/>
      <c r="AB427" s="51"/>
      <c r="AC427" s="51"/>
      <c r="AD427" s="51"/>
      <c r="AE427" s="51"/>
    </row>
    <row r="428" spans="11:31">
      <c r="K428" s="51" t="str">
        <f t="shared" si="34"/>
        <v>-</v>
      </c>
      <c r="L428" s="51"/>
      <c r="M428" s="51"/>
      <c r="N428" s="51"/>
      <c r="O428" s="51"/>
      <c r="P428" s="51"/>
      <c r="Q428" s="51"/>
      <c r="R428" s="51"/>
      <c r="S428" s="51"/>
      <c r="T428" s="51"/>
      <c r="U428" s="51"/>
      <c r="V428" s="51"/>
      <c r="W428" s="51"/>
      <c r="X428" s="51"/>
      <c r="Y428" s="51"/>
      <c r="Z428" s="51"/>
      <c r="AA428" s="51"/>
      <c r="AB428" s="51"/>
      <c r="AC428" s="51"/>
      <c r="AD428" s="51"/>
      <c r="AE428" s="51"/>
    </row>
    <row r="429" spans="11:31">
      <c r="K429" s="51" t="str">
        <f t="shared" si="34"/>
        <v>-</v>
      </c>
      <c r="L429" s="51"/>
      <c r="M429" s="51"/>
      <c r="N429" s="51"/>
      <c r="O429" s="51"/>
      <c r="P429" s="51"/>
      <c r="Q429" s="51"/>
      <c r="R429" s="51"/>
      <c r="S429" s="51"/>
      <c r="T429" s="51"/>
      <c r="U429" s="51"/>
      <c r="V429" s="51"/>
      <c r="W429" s="51"/>
      <c r="X429" s="51"/>
      <c r="Y429" s="51"/>
      <c r="Z429" s="51"/>
      <c r="AA429" s="51"/>
      <c r="AB429" s="51"/>
      <c r="AC429" s="51"/>
      <c r="AD429" s="51"/>
      <c r="AE429" s="51"/>
    </row>
    <row r="430" spans="11:31">
      <c r="K430" s="51" t="str">
        <f t="shared" si="34"/>
        <v>-</v>
      </c>
      <c r="L430" s="51"/>
      <c r="M430" s="51"/>
      <c r="N430" s="51"/>
      <c r="O430" s="51"/>
      <c r="P430" s="51"/>
      <c r="Q430" s="51"/>
      <c r="R430" s="51"/>
      <c r="S430" s="51"/>
      <c r="T430" s="51"/>
      <c r="U430" s="51"/>
      <c r="V430" s="51"/>
      <c r="W430" s="51"/>
      <c r="X430" s="51"/>
      <c r="Y430" s="51"/>
      <c r="Z430" s="51"/>
      <c r="AA430" s="51"/>
      <c r="AB430" s="51"/>
      <c r="AC430" s="51"/>
      <c r="AD430" s="51"/>
      <c r="AE430" s="51"/>
    </row>
    <row r="431" spans="11:31">
      <c r="K431" s="51" t="str">
        <f t="shared" si="34"/>
        <v>-</v>
      </c>
      <c r="L431" s="51"/>
      <c r="M431" s="51"/>
      <c r="N431" s="51"/>
      <c r="O431" s="51"/>
      <c r="P431" s="51"/>
      <c r="Q431" s="51"/>
      <c r="R431" s="51"/>
      <c r="S431" s="51"/>
      <c r="T431" s="51"/>
      <c r="U431" s="51"/>
      <c r="V431" s="51"/>
      <c r="W431" s="51"/>
      <c r="X431" s="51"/>
      <c r="Y431" s="51"/>
      <c r="Z431" s="51"/>
      <c r="AA431" s="51"/>
      <c r="AB431" s="51"/>
      <c r="AC431" s="51"/>
      <c r="AD431" s="51"/>
      <c r="AE431" s="51"/>
    </row>
    <row r="432" spans="11:31">
      <c r="K432" s="51" t="str">
        <f t="shared" si="34"/>
        <v>-</v>
      </c>
      <c r="L432" s="51"/>
      <c r="M432" s="51"/>
      <c r="N432" s="51"/>
      <c r="O432" s="51"/>
      <c r="P432" s="51"/>
      <c r="Q432" s="51"/>
      <c r="R432" s="51"/>
      <c r="S432" s="51"/>
      <c r="T432" s="51"/>
      <c r="U432" s="51"/>
      <c r="V432" s="51"/>
      <c r="W432" s="51"/>
      <c r="X432" s="51"/>
      <c r="Y432" s="51"/>
      <c r="Z432" s="51"/>
      <c r="AA432" s="51"/>
      <c r="AB432" s="51"/>
      <c r="AC432" s="51"/>
      <c r="AD432" s="51"/>
      <c r="AE432" s="51"/>
    </row>
    <row r="433" spans="11:31">
      <c r="K433" s="51" t="str">
        <f t="shared" si="34"/>
        <v>-</v>
      </c>
      <c r="L433" s="51"/>
      <c r="M433" s="51"/>
      <c r="N433" s="51"/>
      <c r="O433" s="51"/>
      <c r="P433" s="51"/>
      <c r="Q433" s="51"/>
      <c r="R433" s="51"/>
      <c r="S433" s="51"/>
      <c r="T433" s="51"/>
      <c r="U433" s="51"/>
      <c r="V433" s="51"/>
      <c r="W433" s="51"/>
      <c r="X433" s="51"/>
      <c r="Y433" s="51"/>
      <c r="Z433" s="51"/>
      <c r="AA433" s="51"/>
      <c r="AB433" s="51"/>
      <c r="AC433" s="51"/>
      <c r="AD433" s="51"/>
      <c r="AE433" s="51"/>
    </row>
    <row r="434" spans="11:31">
      <c r="K434" s="51" t="str">
        <f t="shared" si="34"/>
        <v>-</v>
      </c>
      <c r="L434" s="51"/>
      <c r="M434" s="51"/>
      <c r="N434" s="51"/>
      <c r="O434" s="51"/>
      <c r="P434" s="51"/>
      <c r="Q434" s="51"/>
      <c r="R434" s="51"/>
      <c r="S434" s="51"/>
      <c r="T434" s="51"/>
      <c r="U434" s="51"/>
      <c r="V434" s="51"/>
      <c r="W434" s="51"/>
      <c r="X434" s="51"/>
      <c r="Y434" s="51"/>
      <c r="Z434" s="51"/>
      <c r="AA434" s="51"/>
      <c r="AB434" s="51"/>
      <c r="AC434" s="51"/>
      <c r="AD434" s="51"/>
      <c r="AE434" s="51"/>
    </row>
    <row r="435" spans="11:31">
      <c r="K435" s="51" t="str">
        <f t="shared" si="34"/>
        <v>-</v>
      </c>
      <c r="L435" s="51"/>
      <c r="M435" s="51"/>
      <c r="N435" s="51"/>
      <c r="O435" s="51"/>
      <c r="P435" s="51"/>
      <c r="Q435" s="51"/>
      <c r="R435" s="51"/>
      <c r="S435" s="51"/>
      <c r="T435" s="51"/>
      <c r="U435" s="51"/>
      <c r="V435" s="51"/>
      <c r="W435" s="51"/>
      <c r="X435" s="51"/>
      <c r="Y435" s="51"/>
      <c r="Z435" s="51"/>
      <c r="AA435" s="51"/>
      <c r="AB435" s="51"/>
      <c r="AC435" s="51"/>
      <c r="AD435" s="51"/>
      <c r="AE435" s="51"/>
    </row>
    <row r="436" spans="11:31">
      <c r="K436" s="51" t="str">
        <f t="shared" si="34"/>
        <v>-</v>
      </c>
      <c r="L436" s="51"/>
      <c r="M436" s="51"/>
      <c r="N436" s="51"/>
      <c r="O436" s="51"/>
      <c r="P436" s="51"/>
      <c r="Q436" s="51"/>
      <c r="R436" s="51"/>
      <c r="S436" s="51"/>
      <c r="T436" s="51"/>
      <c r="U436" s="51"/>
      <c r="V436" s="51"/>
      <c r="W436" s="51"/>
      <c r="X436" s="51"/>
      <c r="Y436" s="51"/>
      <c r="Z436" s="51"/>
      <c r="AA436" s="51"/>
      <c r="AB436" s="51"/>
      <c r="AC436" s="51"/>
      <c r="AD436" s="51"/>
      <c r="AE436" s="51"/>
    </row>
    <row r="437" spans="11:31">
      <c r="K437" s="51" t="str">
        <f t="shared" si="34"/>
        <v>-</v>
      </c>
      <c r="L437" s="51"/>
      <c r="M437" s="51"/>
      <c r="N437" s="51"/>
      <c r="O437" s="51"/>
      <c r="P437" s="51"/>
      <c r="Q437" s="51"/>
      <c r="R437" s="51"/>
      <c r="S437" s="51"/>
      <c r="T437" s="51"/>
      <c r="U437" s="51"/>
      <c r="V437" s="51"/>
      <c r="W437" s="51"/>
      <c r="X437" s="51"/>
      <c r="Y437" s="51"/>
      <c r="Z437" s="51"/>
      <c r="AA437" s="51"/>
      <c r="AB437" s="51"/>
      <c r="AC437" s="51"/>
      <c r="AD437" s="51"/>
      <c r="AE437" s="51"/>
    </row>
    <row r="438" spans="11:31">
      <c r="K438" s="51" t="str">
        <f t="shared" si="34"/>
        <v>-</v>
      </c>
      <c r="L438" s="51"/>
      <c r="M438" s="51"/>
      <c r="N438" s="51"/>
      <c r="O438" s="51"/>
      <c r="P438" s="51"/>
      <c r="Q438" s="51"/>
      <c r="R438" s="51"/>
      <c r="S438" s="51"/>
      <c r="T438" s="51"/>
      <c r="U438" s="51"/>
      <c r="V438" s="51"/>
      <c r="W438" s="51"/>
      <c r="X438" s="51"/>
      <c r="Y438" s="51"/>
      <c r="Z438" s="51"/>
      <c r="AA438" s="51"/>
      <c r="AB438" s="51"/>
      <c r="AC438" s="51"/>
      <c r="AD438" s="51"/>
      <c r="AE438" s="51"/>
    </row>
    <row r="439" spans="11:31">
      <c r="K439" s="51" t="str">
        <f t="shared" si="34"/>
        <v>-</v>
      </c>
      <c r="L439" s="51"/>
      <c r="M439" s="51"/>
      <c r="N439" s="51"/>
      <c r="O439" s="51"/>
      <c r="P439" s="51"/>
      <c r="Q439" s="51"/>
      <c r="R439" s="51"/>
      <c r="S439" s="51"/>
      <c r="T439" s="51"/>
      <c r="U439" s="51"/>
      <c r="V439" s="51"/>
      <c r="W439" s="51"/>
      <c r="X439" s="51"/>
      <c r="Y439" s="51"/>
      <c r="Z439" s="51"/>
      <c r="AA439" s="51"/>
      <c r="AB439" s="51"/>
      <c r="AC439" s="51"/>
      <c r="AD439" s="51"/>
      <c r="AE439" s="51"/>
    </row>
    <row r="440" spans="11:31">
      <c r="K440" s="51" t="str">
        <f t="shared" si="34"/>
        <v>-</v>
      </c>
      <c r="L440" s="51"/>
      <c r="M440" s="51"/>
      <c r="N440" s="51"/>
      <c r="O440" s="51"/>
      <c r="P440" s="51"/>
      <c r="Q440" s="51"/>
      <c r="R440" s="51"/>
      <c r="S440" s="51"/>
      <c r="T440" s="51"/>
      <c r="U440" s="51"/>
      <c r="V440" s="51"/>
      <c r="W440" s="51"/>
      <c r="X440" s="51"/>
      <c r="Y440" s="51"/>
      <c r="Z440" s="51"/>
      <c r="AA440" s="51"/>
      <c r="AB440" s="51"/>
      <c r="AC440" s="51"/>
      <c r="AD440" s="51"/>
      <c r="AE440" s="51"/>
    </row>
    <row r="441" spans="11:31">
      <c r="K441" s="51" t="str">
        <f t="shared" si="34"/>
        <v>-</v>
      </c>
      <c r="L441" s="51"/>
      <c r="M441" s="51"/>
      <c r="N441" s="51"/>
      <c r="O441" s="51"/>
      <c r="P441" s="51"/>
      <c r="Q441" s="51"/>
      <c r="R441" s="51"/>
      <c r="S441" s="51"/>
      <c r="T441" s="51"/>
      <c r="U441" s="51"/>
      <c r="V441" s="51"/>
      <c r="W441" s="51"/>
      <c r="X441" s="51"/>
      <c r="Y441" s="51"/>
      <c r="Z441" s="51"/>
      <c r="AA441" s="51"/>
      <c r="AB441" s="51"/>
      <c r="AC441" s="51"/>
      <c r="AD441" s="51"/>
      <c r="AE441" s="51"/>
    </row>
    <row r="442" spans="11:31">
      <c r="K442" s="51" t="str">
        <f t="shared" si="34"/>
        <v>-</v>
      </c>
      <c r="L442" s="51"/>
      <c r="M442" s="51"/>
      <c r="N442" s="51"/>
      <c r="O442" s="51"/>
      <c r="P442" s="51"/>
      <c r="Q442" s="51"/>
      <c r="R442" s="51"/>
      <c r="S442" s="51"/>
      <c r="T442" s="51"/>
      <c r="U442" s="51"/>
      <c r="V442" s="51"/>
      <c r="W442" s="51"/>
      <c r="X442" s="51"/>
      <c r="Y442" s="51"/>
      <c r="Z442" s="51"/>
      <c r="AA442" s="51"/>
      <c r="AB442" s="51"/>
      <c r="AC442" s="51"/>
      <c r="AD442" s="51"/>
      <c r="AE442" s="51"/>
    </row>
    <row r="443" spans="11:31">
      <c r="K443" s="51" t="str">
        <f t="shared" si="34"/>
        <v>-</v>
      </c>
      <c r="L443" s="51"/>
      <c r="M443" s="51"/>
      <c r="N443" s="51"/>
      <c r="O443" s="51"/>
      <c r="P443" s="51"/>
      <c r="Q443" s="51"/>
      <c r="R443" s="51"/>
      <c r="S443" s="51"/>
      <c r="T443" s="51"/>
      <c r="U443" s="51"/>
      <c r="V443" s="51"/>
      <c r="W443" s="51"/>
      <c r="X443" s="51"/>
      <c r="Y443" s="51"/>
      <c r="Z443" s="51"/>
      <c r="AA443" s="51"/>
      <c r="AB443" s="51"/>
      <c r="AC443" s="51"/>
      <c r="AD443" s="51"/>
      <c r="AE443" s="51"/>
    </row>
    <row r="444" spans="11:31">
      <c r="K444" s="51" t="str">
        <f t="shared" si="34"/>
        <v>-</v>
      </c>
      <c r="L444" s="51"/>
      <c r="M444" s="51"/>
      <c r="N444" s="51"/>
      <c r="O444" s="51"/>
      <c r="P444" s="51"/>
      <c r="Q444" s="51"/>
      <c r="R444" s="51"/>
      <c r="S444" s="51"/>
      <c r="T444" s="51"/>
      <c r="U444" s="51"/>
      <c r="V444" s="51"/>
      <c r="W444" s="51"/>
      <c r="X444" s="51"/>
      <c r="Y444" s="51"/>
      <c r="Z444" s="51"/>
      <c r="AA444" s="51"/>
      <c r="AB444" s="51"/>
      <c r="AC444" s="51"/>
      <c r="AD444" s="51"/>
      <c r="AE444" s="51"/>
    </row>
    <row r="445" spans="11:31">
      <c r="K445" s="51" t="str">
        <f t="shared" si="34"/>
        <v>-</v>
      </c>
      <c r="L445" s="51"/>
      <c r="M445" s="51"/>
      <c r="N445" s="51"/>
      <c r="O445" s="51"/>
      <c r="P445" s="51"/>
      <c r="Q445" s="51"/>
      <c r="R445" s="51"/>
      <c r="S445" s="51"/>
      <c r="T445" s="51"/>
      <c r="U445" s="51"/>
      <c r="V445" s="51"/>
      <c r="W445" s="51"/>
      <c r="X445" s="51"/>
      <c r="Y445" s="51"/>
      <c r="Z445" s="51"/>
      <c r="AA445" s="51"/>
      <c r="AB445" s="51"/>
      <c r="AC445" s="51"/>
      <c r="AD445" s="51"/>
      <c r="AE445" s="51"/>
    </row>
    <row r="446" spans="11:31">
      <c r="K446" s="51" t="str">
        <f t="shared" si="34"/>
        <v>-</v>
      </c>
      <c r="L446" s="51"/>
      <c r="M446" s="51"/>
      <c r="N446" s="51"/>
      <c r="O446" s="51"/>
      <c r="P446" s="51"/>
      <c r="Q446" s="51"/>
      <c r="R446" s="51"/>
      <c r="S446" s="51"/>
      <c r="T446" s="51"/>
      <c r="U446" s="51"/>
      <c r="V446" s="51"/>
      <c r="W446" s="51"/>
      <c r="X446" s="51"/>
      <c r="Y446" s="51"/>
      <c r="Z446" s="51"/>
      <c r="AA446" s="51"/>
      <c r="AB446" s="51"/>
      <c r="AC446" s="51"/>
      <c r="AD446" s="51"/>
      <c r="AE446" s="51"/>
    </row>
    <row r="447" spans="11:31">
      <c r="K447" s="51" t="str">
        <f t="shared" si="34"/>
        <v>-</v>
      </c>
      <c r="L447" s="51"/>
      <c r="M447" s="51"/>
      <c r="N447" s="51"/>
      <c r="O447" s="51"/>
      <c r="P447" s="51"/>
      <c r="Q447" s="51"/>
      <c r="R447" s="51"/>
      <c r="S447" s="51"/>
      <c r="T447" s="51"/>
      <c r="U447" s="51"/>
      <c r="V447" s="51"/>
      <c r="W447" s="51"/>
      <c r="X447" s="51"/>
      <c r="Y447" s="51"/>
      <c r="Z447" s="51"/>
      <c r="AA447" s="51"/>
      <c r="AB447" s="51"/>
      <c r="AC447" s="51"/>
      <c r="AD447" s="51"/>
      <c r="AE447" s="51"/>
    </row>
    <row r="448" spans="11:31">
      <c r="K448" s="51" t="str">
        <f t="shared" si="34"/>
        <v>-</v>
      </c>
      <c r="L448" s="51"/>
      <c r="M448" s="51"/>
      <c r="N448" s="51"/>
      <c r="O448" s="51"/>
      <c r="P448" s="51"/>
      <c r="Q448" s="51"/>
      <c r="R448" s="51"/>
      <c r="S448" s="51"/>
      <c r="T448" s="51"/>
      <c r="U448" s="51"/>
      <c r="V448" s="51"/>
      <c r="W448" s="51"/>
      <c r="X448" s="51"/>
      <c r="Y448" s="51"/>
      <c r="Z448" s="51"/>
      <c r="AA448" s="51"/>
      <c r="AB448" s="51"/>
      <c r="AC448" s="51"/>
      <c r="AD448" s="51"/>
      <c r="AE448" s="51"/>
    </row>
    <row r="449" spans="11:31">
      <c r="K449" s="51" t="str">
        <f t="shared" si="34"/>
        <v>-</v>
      </c>
      <c r="L449" s="51"/>
      <c r="M449" s="51"/>
      <c r="N449" s="51"/>
      <c r="O449" s="51"/>
      <c r="P449" s="51"/>
      <c r="Q449" s="51"/>
      <c r="R449" s="51"/>
      <c r="S449" s="51"/>
      <c r="T449" s="51"/>
      <c r="U449" s="51"/>
      <c r="V449" s="51"/>
      <c r="W449" s="51"/>
      <c r="X449" s="51"/>
      <c r="Y449" s="51"/>
      <c r="Z449" s="51"/>
      <c r="AA449" s="51"/>
      <c r="AB449" s="51"/>
      <c r="AC449" s="51"/>
      <c r="AD449" s="51"/>
      <c r="AE449" s="51"/>
    </row>
    <row r="450" spans="11:31">
      <c r="K450" s="51" t="str">
        <f t="shared" si="34"/>
        <v>-</v>
      </c>
      <c r="L450" s="51"/>
      <c r="M450" s="51"/>
      <c r="N450" s="51"/>
      <c r="O450" s="51"/>
      <c r="P450" s="51"/>
      <c r="Q450" s="51"/>
      <c r="R450" s="51"/>
      <c r="S450" s="51"/>
      <c r="T450" s="51"/>
      <c r="U450" s="51"/>
      <c r="V450" s="51"/>
      <c r="W450" s="51"/>
      <c r="X450" s="51"/>
      <c r="Y450" s="51"/>
      <c r="Z450" s="51"/>
      <c r="AA450" s="51"/>
      <c r="AB450" s="51"/>
      <c r="AC450" s="51"/>
      <c r="AD450" s="51"/>
      <c r="AE450" s="51"/>
    </row>
    <row r="451" spans="11:31">
      <c r="K451" s="51" t="str">
        <f t="shared" si="34"/>
        <v>-</v>
      </c>
      <c r="L451" s="51"/>
      <c r="M451" s="51"/>
      <c r="N451" s="51"/>
      <c r="O451" s="51"/>
      <c r="P451" s="51"/>
      <c r="Q451" s="51"/>
      <c r="R451" s="51"/>
      <c r="S451" s="51"/>
      <c r="T451" s="51"/>
      <c r="U451" s="51"/>
      <c r="V451" s="51"/>
      <c r="W451" s="51"/>
      <c r="X451" s="51"/>
      <c r="Y451" s="51"/>
      <c r="Z451" s="51"/>
      <c r="AA451" s="51"/>
      <c r="AB451" s="51"/>
      <c r="AC451" s="51"/>
      <c r="AD451" s="51"/>
      <c r="AE451" s="51"/>
    </row>
    <row r="452" spans="11:31">
      <c r="K452" s="51" t="str">
        <f t="shared" ref="K452:K515" si="35">CONCATENATE(H452,"-",I452)</f>
        <v>-</v>
      </c>
      <c r="L452" s="51"/>
      <c r="M452" s="51"/>
      <c r="N452" s="51"/>
      <c r="O452" s="51"/>
      <c r="P452" s="51"/>
      <c r="Q452" s="51"/>
      <c r="R452" s="51"/>
      <c r="S452" s="51"/>
      <c r="T452" s="51"/>
      <c r="U452" s="51"/>
      <c r="V452" s="51"/>
      <c r="W452" s="51"/>
      <c r="X452" s="51"/>
      <c r="Y452" s="51"/>
      <c r="Z452" s="51"/>
      <c r="AA452" s="51"/>
      <c r="AB452" s="51"/>
      <c r="AC452" s="51"/>
      <c r="AD452" s="51"/>
      <c r="AE452" s="51"/>
    </row>
    <row r="453" spans="11:31">
      <c r="K453" s="51" t="str">
        <f t="shared" si="35"/>
        <v>-</v>
      </c>
      <c r="L453" s="51"/>
      <c r="M453" s="51"/>
      <c r="N453" s="51"/>
      <c r="O453" s="51"/>
      <c r="P453" s="51"/>
      <c r="Q453" s="51"/>
      <c r="R453" s="51"/>
      <c r="S453" s="51"/>
      <c r="T453" s="51"/>
      <c r="U453" s="51"/>
      <c r="V453" s="51"/>
      <c r="W453" s="51"/>
      <c r="X453" s="51"/>
      <c r="Y453" s="51"/>
      <c r="Z453" s="51"/>
      <c r="AA453" s="51"/>
      <c r="AB453" s="51"/>
      <c r="AC453" s="51"/>
      <c r="AD453" s="51"/>
      <c r="AE453" s="51"/>
    </row>
    <row r="454" spans="11:31">
      <c r="K454" s="51" t="str">
        <f t="shared" si="35"/>
        <v>-</v>
      </c>
      <c r="L454" s="51"/>
      <c r="M454" s="51"/>
      <c r="N454" s="51"/>
      <c r="O454" s="51"/>
      <c r="P454" s="51"/>
      <c r="Q454" s="51"/>
      <c r="R454" s="51"/>
      <c r="S454" s="51"/>
      <c r="T454" s="51"/>
      <c r="U454" s="51"/>
      <c r="V454" s="51"/>
      <c r="W454" s="51"/>
      <c r="X454" s="51"/>
      <c r="Y454" s="51"/>
      <c r="Z454" s="51"/>
      <c r="AA454" s="51"/>
      <c r="AB454" s="51"/>
      <c r="AC454" s="51"/>
      <c r="AD454" s="51"/>
      <c r="AE454" s="51"/>
    </row>
    <row r="455" spans="11:31">
      <c r="K455" s="51" t="str">
        <f t="shared" si="35"/>
        <v>-</v>
      </c>
      <c r="L455" s="51"/>
      <c r="M455" s="51"/>
      <c r="N455" s="51"/>
      <c r="O455" s="51"/>
      <c r="P455" s="51"/>
      <c r="Q455" s="51"/>
      <c r="R455" s="51"/>
      <c r="S455" s="51"/>
      <c r="T455" s="51"/>
      <c r="U455" s="51"/>
      <c r="V455" s="51"/>
      <c r="W455" s="51"/>
      <c r="X455" s="51"/>
      <c r="Y455" s="51"/>
      <c r="Z455" s="51"/>
      <c r="AA455" s="51"/>
      <c r="AB455" s="51"/>
      <c r="AC455" s="51"/>
      <c r="AD455" s="51"/>
      <c r="AE455" s="51"/>
    </row>
    <row r="456" spans="11:31">
      <c r="K456" s="51" t="str">
        <f t="shared" si="35"/>
        <v>-</v>
      </c>
      <c r="L456" s="51"/>
      <c r="M456" s="51"/>
      <c r="N456" s="51"/>
      <c r="O456" s="51"/>
      <c r="P456" s="51"/>
      <c r="Q456" s="51"/>
      <c r="R456" s="51"/>
      <c r="S456" s="51"/>
      <c r="T456" s="51"/>
      <c r="U456" s="51"/>
      <c r="V456" s="51"/>
      <c r="W456" s="51"/>
      <c r="X456" s="51"/>
      <c r="Y456" s="51"/>
      <c r="Z456" s="51"/>
      <c r="AA456" s="51"/>
      <c r="AB456" s="51"/>
      <c r="AC456" s="51"/>
      <c r="AD456" s="51"/>
      <c r="AE456" s="51"/>
    </row>
    <row r="457" spans="11:31">
      <c r="K457" s="51" t="str">
        <f t="shared" si="35"/>
        <v>-</v>
      </c>
      <c r="L457" s="51"/>
      <c r="M457" s="51"/>
      <c r="N457" s="51"/>
      <c r="O457" s="51"/>
      <c r="P457" s="51"/>
      <c r="Q457" s="51"/>
      <c r="R457" s="51"/>
      <c r="S457" s="51"/>
      <c r="T457" s="51"/>
      <c r="U457" s="51"/>
      <c r="V457" s="51"/>
      <c r="W457" s="51"/>
      <c r="X457" s="51"/>
      <c r="Y457" s="51"/>
      <c r="Z457" s="51"/>
      <c r="AA457" s="51"/>
      <c r="AB457" s="51"/>
      <c r="AC457" s="51"/>
      <c r="AD457" s="51"/>
      <c r="AE457" s="51"/>
    </row>
    <row r="458" spans="11:31">
      <c r="K458" s="51" t="str">
        <f t="shared" si="35"/>
        <v>-</v>
      </c>
      <c r="L458" s="51"/>
      <c r="M458" s="51"/>
      <c r="N458" s="51"/>
      <c r="O458" s="51"/>
      <c r="P458" s="51"/>
      <c r="Q458" s="51"/>
      <c r="R458" s="51"/>
      <c r="S458" s="51"/>
      <c r="T458" s="51"/>
      <c r="U458" s="51"/>
      <c r="V458" s="51"/>
      <c r="W458" s="51"/>
      <c r="X458" s="51"/>
      <c r="Y458" s="51"/>
      <c r="Z458" s="51"/>
      <c r="AA458" s="51"/>
      <c r="AB458" s="51"/>
      <c r="AC458" s="51"/>
      <c r="AD458" s="51"/>
      <c r="AE458" s="51"/>
    </row>
    <row r="459" spans="11:31">
      <c r="K459" s="51" t="str">
        <f t="shared" si="35"/>
        <v>-</v>
      </c>
      <c r="L459" s="51"/>
      <c r="M459" s="51"/>
      <c r="N459" s="51"/>
      <c r="O459" s="51"/>
      <c r="P459" s="51"/>
      <c r="Q459" s="51"/>
      <c r="R459" s="51"/>
      <c r="S459" s="51"/>
      <c r="T459" s="51"/>
      <c r="U459" s="51"/>
      <c r="V459" s="51"/>
      <c r="W459" s="51"/>
      <c r="X459" s="51"/>
      <c r="Y459" s="51"/>
      <c r="Z459" s="51"/>
      <c r="AA459" s="51"/>
      <c r="AB459" s="51"/>
      <c r="AC459" s="51"/>
      <c r="AD459" s="51"/>
      <c r="AE459" s="51"/>
    </row>
    <row r="460" spans="11:31">
      <c r="K460" s="51" t="str">
        <f t="shared" si="35"/>
        <v>-</v>
      </c>
      <c r="L460" s="51"/>
      <c r="M460" s="51"/>
      <c r="N460" s="51"/>
      <c r="O460" s="51"/>
      <c r="P460" s="51"/>
      <c r="Q460" s="51"/>
      <c r="R460" s="51"/>
      <c r="S460" s="51"/>
      <c r="T460" s="51"/>
      <c r="U460" s="51"/>
      <c r="V460" s="51"/>
      <c r="W460" s="51"/>
      <c r="X460" s="51"/>
      <c r="Y460" s="51"/>
      <c r="Z460" s="51"/>
      <c r="AA460" s="51"/>
      <c r="AB460" s="51"/>
      <c r="AC460" s="51"/>
      <c r="AD460" s="51"/>
      <c r="AE460" s="51"/>
    </row>
    <row r="461" spans="11:31">
      <c r="K461" s="51" t="str">
        <f t="shared" si="35"/>
        <v>-</v>
      </c>
      <c r="L461" s="51"/>
      <c r="M461" s="51"/>
      <c r="N461" s="51"/>
      <c r="O461" s="51"/>
      <c r="P461" s="51"/>
      <c r="Q461" s="51"/>
      <c r="R461" s="51"/>
      <c r="S461" s="51"/>
      <c r="T461" s="51"/>
      <c r="U461" s="51"/>
      <c r="V461" s="51"/>
      <c r="W461" s="51"/>
      <c r="X461" s="51"/>
      <c r="Y461" s="51"/>
      <c r="Z461" s="51"/>
      <c r="AA461" s="51"/>
      <c r="AB461" s="51"/>
      <c r="AC461" s="51"/>
      <c r="AD461" s="51"/>
      <c r="AE461" s="51"/>
    </row>
    <row r="462" spans="11:31">
      <c r="K462" s="51" t="str">
        <f t="shared" si="35"/>
        <v>-</v>
      </c>
      <c r="L462" s="51"/>
      <c r="M462" s="51"/>
      <c r="N462" s="51"/>
      <c r="O462" s="51"/>
      <c r="P462" s="51"/>
      <c r="Q462" s="51"/>
      <c r="R462" s="51"/>
      <c r="S462" s="51"/>
      <c r="T462" s="51"/>
      <c r="U462" s="51"/>
      <c r="V462" s="51"/>
      <c r="W462" s="51"/>
      <c r="X462" s="51"/>
      <c r="Y462" s="51"/>
      <c r="Z462" s="51"/>
      <c r="AA462" s="51"/>
      <c r="AB462" s="51"/>
      <c r="AC462" s="51"/>
      <c r="AD462" s="51"/>
      <c r="AE462" s="51"/>
    </row>
    <row r="463" spans="11:31">
      <c r="K463" s="51" t="str">
        <f t="shared" si="35"/>
        <v>-</v>
      </c>
      <c r="L463" s="51"/>
      <c r="M463" s="51"/>
      <c r="N463" s="51"/>
      <c r="O463" s="51"/>
      <c r="P463" s="51"/>
      <c r="Q463" s="51"/>
      <c r="R463" s="51"/>
      <c r="S463" s="51"/>
      <c r="T463" s="51"/>
      <c r="U463" s="51"/>
      <c r="V463" s="51"/>
      <c r="W463" s="51"/>
      <c r="X463" s="51"/>
      <c r="Y463" s="51"/>
      <c r="Z463" s="51"/>
      <c r="AA463" s="51"/>
      <c r="AB463" s="51"/>
      <c r="AC463" s="51"/>
      <c r="AD463" s="51"/>
      <c r="AE463" s="51"/>
    </row>
    <row r="464" spans="11:31">
      <c r="K464" s="51" t="str">
        <f t="shared" si="35"/>
        <v>-</v>
      </c>
      <c r="L464" s="51"/>
      <c r="M464" s="51"/>
      <c r="N464" s="51"/>
      <c r="O464" s="51"/>
      <c r="P464" s="51"/>
      <c r="Q464" s="51"/>
      <c r="R464" s="51"/>
      <c r="S464" s="51"/>
      <c r="T464" s="51"/>
      <c r="U464" s="51"/>
      <c r="V464" s="51"/>
      <c r="W464" s="51"/>
      <c r="X464" s="51"/>
      <c r="Y464" s="51"/>
      <c r="Z464" s="51"/>
      <c r="AA464" s="51"/>
      <c r="AB464" s="51"/>
      <c r="AC464" s="51"/>
      <c r="AD464" s="51"/>
      <c r="AE464" s="51"/>
    </row>
    <row r="465" spans="11:31">
      <c r="K465" s="51" t="str">
        <f t="shared" si="35"/>
        <v>-</v>
      </c>
      <c r="L465" s="51"/>
      <c r="M465" s="51"/>
      <c r="N465" s="51"/>
      <c r="O465" s="51"/>
      <c r="P465" s="51"/>
      <c r="Q465" s="51"/>
      <c r="R465" s="51"/>
      <c r="S465" s="51"/>
      <c r="T465" s="51"/>
      <c r="U465" s="51"/>
      <c r="V465" s="51"/>
      <c r="W465" s="51"/>
      <c r="X465" s="51"/>
      <c r="Y465" s="51"/>
      <c r="Z465" s="51"/>
      <c r="AA465" s="51"/>
      <c r="AB465" s="51"/>
      <c r="AC465" s="51"/>
      <c r="AD465" s="51"/>
      <c r="AE465" s="51"/>
    </row>
    <row r="466" spans="11:31">
      <c r="K466" s="51" t="str">
        <f t="shared" si="35"/>
        <v>-</v>
      </c>
      <c r="L466" s="51"/>
      <c r="M466" s="51"/>
      <c r="N466" s="51"/>
      <c r="O466" s="51"/>
      <c r="P466" s="51"/>
      <c r="Q466" s="51"/>
      <c r="R466" s="51"/>
      <c r="S466" s="51"/>
      <c r="T466" s="51"/>
      <c r="U466" s="51"/>
      <c r="V466" s="51"/>
      <c r="W466" s="51"/>
      <c r="X466" s="51"/>
      <c r="Y466" s="51"/>
      <c r="Z466" s="51"/>
      <c r="AA466" s="51"/>
      <c r="AB466" s="51"/>
      <c r="AC466" s="51"/>
      <c r="AD466" s="51"/>
      <c r="AE466" s="51"/>
    </row>
    <row r="467" spans="11:31">
      <c r="K467" s="51" t="str">
        <f t="shared" si="35"/>
        <v>-</v>
      </c>
      <c r="L467" s="51"/>
      <c r="M467" s="51"/>
      <c r="N467" s="51"/>
      <c r="O467" s="51"/>
      <c r="P467" s="51"/>
      <c r="Q467" s="51"/>
      <c r="R467" s="51"/>
      <c r="S467" s="51"/>
      <c r="T467" s="51"/>
      <c r="U467" s="51"/>
      <c r="V467" s="51"/>
      <c r="W467" s="51"/>
      <c r="X467" s="51"/>
      <c r="Y467" s="51"/>
      <c r="Z467" s="51"/>
      <c r="AA467" s="51"/>
      <c r="AB467" s="51"/>
      <c r="AC467" s="51"/>
      <c r="AD467" s="51"/>
      <c r="AE467" s="51"/>
    </row>
    <row r="468" spans="11:31">
      <c r="K468" s="51" t="str">
        <f t="shared" si="35"/>
        <v>-</v>
      </c>
      <c r="L468" s="51"/>
      <c r="M468" s="51"/>
      <c r="N468" s="51"/>
      <c r="O468" s="51"/>
      <c r="P468" s="51"/>
      <c r="Q468" s="51"/>
      <c r="R468" s="51"/>
      <c r="S468" s="51"/>
      <c r="T468" s="51"/>
      <c r="U468" s="51"/>
      <c r="V468" s="51"/>
      <c r="W468" s="51"/>
      <c r="X468" s="51"/>
      <c r="Y468" s="51"/>
      <c r="Z468" s="51"/>
      <c r="AA468" s="51"/>
      <c r="AB468" s="51"/>
      <c r="AC468" s="51"/>
      <c r="AD468" s="51"/>
      <c r="AE468" s="51"/>
    </row>
    <row r="469" spans="11:31">
      <c r="K469" s="51" t="str">
        <f t="shared" si="35"/>
        <v>-</v>
      </c>
      <c r="L469" s="51"/>
      <c r="M469" s="51"/>
      <c r="N469" s="51"/>
      <c r="O469" s="51"/>
      <c r="P469" s="51"/>
      <c r="Q469" s="51"/>
      <c r="R469" s="51"/>
      <c r="S469" s="51"/>
      <c r="T469" s="51"/>
      <c r="U469" s="51"/>
      <c r="V469" s="51"/>
      <c r="W469" s="51"/>
      <c r="X469" s="51"/>
      <c r="Y469" s="51"/>
      <c r="Z469" s="51"/>
      <c r="AA469" s="51"/>
      <c r="AB469" s="51"/>
      <c r="AC469" s="51"/>
      <c r="AD469" s="51"/>
      <c r="AE469" s="51"/>
    </row>
    <row r="470" spans="11:31">
      <c r="K470" s="51" t="str">
        <f t="shared" si="35"/>
        <v>-</v>
      </c>
      <c r="L470" s="51"/>
      <c r="M470" s="51"/>
      <c r="N470" s="51"/>
      <c r="O470" s="51"/>
      <c r="P470" s="51"/>
      <c r="Q470" s="51"/>
      <c r="R470" s="51"/>
      <c r="S470" s="51"/>
      <c r="T470" s="51"/>
      <c r="U470" s="51"/>
      <c r="V470" s="51"/>
      <c r="W470" s="51"/>
      <c r="X470" s="51"/>
      <c r="Y470" s="51"/>
      <c r="Z470" s="51"/>
      <c r="AA470" s="51"/>
      <c r="AB470" s="51"/>
      <c r="AC470" s="51"/>
      <c r="AD470" s="51"/>
      <c r="AE470" s="51"/>
    </row>
    <row r="471" spans="11:31">
      <c r="K471" s="51" t="str">
        <f t="shared" si="35"/>
        <v>-</v>
      </c>
      <c r="L471" s="51"/>
      <c r="M471" s="51"/>
      <c r="N471" s="51"/>
      <c r="O471" s="51"/>
      <c r="P471" s="51"/>
      <c r="Q471" s="51"/>
      <c r="R471" s="51"/>
      <c r="S471" s="51"/>
      <c r="T471" s="51"/>
      <c r="U471" s="51"/>
      <c r="V471" s="51"/>
      <c r="W471" s="51"/>
      <c r="X471" s="51"/>
      <c r="Y471" s="51"/>
      <c r="Z471" s="51"/>
      <c r="AA471" s="51"/>
      <c r="AB471" s="51"/>
      <c r="AC471" s="51"/>
      <c r="AD471" s="51"/>
      <c r="AE471" s="51"/>
    </row>
    <row r="472" spans="11:31">
      <c r="K472" s="51" t="str">
        <f t="shared" si="35"/>
        <v>-</v>
      </c>
      <c r="L472" s="51"/>
      <c r="M472" s="51"/>
      <c r="N472" s="51"/>
      <c r="O472" s="51"/>
      <c r="P472" s="51"/>
      <c r="Q472" s="51"/>
      <c r="R472" s="51"/>
      <c r="S472" s="51"/>
      <c r="T472" s="51"/>
      <c r="U472" s="51"/>
      <c r="V472" s="51"/>
      <c r="W472" s="51"/>
      <c r="X472" s="51"/>
      <c r="Y472" s="51"/>
      <c r="Z472" s="51"/>
      <c r="AA472" s="51"/>
      <c r="AB472" s="51"/>
      <c r="AC472" s="51"/>
      <c r="AD472" s="51"/>
      <c r="AE472" s="51"/>
    </row>
    <row r="473" spans="11:31">
      <c r="K473" s="51" t="str">
        <f t="shared" si="35"/>
        <v>-</v>
      </c>
      <c r="L473" s="51"/>
      <c r="M473" s="51"/>
      <c r="N473" s="51"/>
      <c r="O473" s="51"/>
      <c r="P473" s="51"/>
      <c r="Q473" s="51"/>
      <c r="R473" s="51"/>
      <c r="S473" s="51"/>
      <c r="T473" s="51"/>
      <c r="U473" s="51"/>
      <c r="V473" s="51"/>
      <c r="W473" s="51"/>
      <c r="X473" s="51"/>
      <c r="Y473" s="51"/>
      <c r="Z473" s="51"/>
      <c r="AA473" s="51"/>
      <c r="AB473" s="51"/>
      <c r="AC473" s="51"/>
      <c r="AD473" s="51"/>
      <c r="AE473" s="51"/>
    </row>
    <row r="474" spans="11:31">
      <c r="K474" s="51" t="str">
        <f t="shared" si="35"/>
        <v>-</v>
      </c>
      <c r="L474" s="51"/>
      <c r="M474" s="51"/>
      <c r="N474" s="51"/>
      <c r="O474" s="51"/>
      <c r="P474" s="51"/>
      <c r="Q474" s="51"/>
      <c r="R474" s="51"/>
      <c r="S474" s="51"/>
      <c r="T474" s="51"/>
      <c r="U474" s="51"/>
      <c r="V474" s="51"/>
      <c r="W474" s="51"/>
      <c r="X474" s="51"/>
      <c r="Y474" s="51"/>
      <c r="Z474" s="51"/>
      <c r="AA474" s="51"/>
      <c r="AB474" s="51"/>
      <c r="AC474" s="51"/>
      <c r="AD474" s="51"/>
      <c r="AE474" s="51"/>
    </row>
    <row r="475" spans="11:31">
      <c r="K475" s="51" t="str">
        <f t="shared" si="35"/>
        <v>-</v>
      </c>
      <c r="L475" s="51"/>
      <c r="M475" s="51"/>
      <c r="N475" s="51"/>
      <c r="O475" s="51"/>
      <c r="P475" s="51"/>
      <c r="Q475" s="51"/>
      <c r="R475" s="51"/>
      <c r="S475" s="51"/>
      <c r="T475" s="51"/>
      <c r="U475" s="51"/>
      <c r="V475" s="51"/>
      <c r="W475" s="51"/>
      <c r="X475" s="51"/>
      <c r="Y475" s="51"/>
      <c r="Z475" s="51"/>
      <c r="AA475" s="51"/>
      <c r="AB475" s="51"/>
      <c r="AC475" s="51"/>
      <c r="AD475" s="51"/>
      <c r="AE475" s="51"/>
    </row>
    <row r="476" spans="11:31">
      <c r="K476" s="51" t="str">
        <f t="shared" si="35"/>
        <v>-</v>
      </c>
      <c r="L476" s="51"/>
      <c r="M476" s="51"/>
      <c r="N476" s="51"/>
      <c r="O476" s="51"/>
      <c r="P476" s="51"/>
      <c r="Q476" s="51"/>
      <c r="R476" s="51"/>
      <c r="S476" s="51"/>
      <c r="T476" s="51"/>
      <c r="U476" s="51"/>
      <c r="V476" s="51"/>
      <c r="W476" s="51"/>
      <c r="X476" s="51"/>
      <c r="Y476" s="51"/>
      <c r="Z476" s="51"/>
      <c r="AA476" s="51"/>
      <c r="AB476" s="51"/>
      <c r="AC476" s="51"/>
      <c r="AD476" s="51"/>
      <c r="AE476" s="51"/>
    </row>
    <row r="477" spans="11:31">
      <c r="K477" s="51" t="str">
        <f t="shared" si="35"/>
        <v>-</v>
      </c>
      <c r="L477" s="51"/>
      <c r="M477" s="51"/>
      <c r="N477" s="51"/>
      <c r="O477" s="51"/>
      <c r="P477" s="51"/>
      <c r="Q477" s="51"/>
      <c r="R477" s="51"/>
      <c r="S477" s="51"/>
      <c r="T477" s="51"/>
      <c r="U477" s="51"/>
      <c r="V477" s="51"/>
      <c r="W477" s="51"/>
      <c r="X477" s="51"/>
      <c r="Y477" s="51"/>
      <c r="Z477" s="51"/>
      <c r="AA477" s="51"/>
      <c r="AB477" s="51"/>
      <c r="AC477" s="51"/>
      <c r="AD477" s="51"/>
      <c r="AE477" s="51"/>
    </row>
    <row r="478" spans="11:31">
      <c r="K478" s="51" t="str">
        <f t="shared" si="35"/>
        <v>-</v>
      </c>
      <c r="L478" s="51"/>
      <c r="M478" s="51"/>
      <c r="N478" s="51"/>
      <c r="O478" s="51"/>
      <c r="P478" s="51"/>
      <c r="Q478" s="51"/>
      <c r="R478" s="51"/>
      <c r="S478" s="51"/>
      <c r="T478" s="51"/>
      <c r="U478" s="51"/>
      <c r="V478" s="51"/>
      <c r="W478" s="51"/>
      <c r="X478" s="51"/>
      <c r="Y478" s="51"/>
      <c r="Z478" s="51"/>
      <c r="AA478" s="51"/>
      <c r="AB478" s="51"/>
      <c r="AC478" s="51"/>
      <c r="AD478" s="51"/>
      <c r="AE478" s="51"/>
    </row>
    <row r="479" spans="11:31">
      <c r="K479" s="51" t="str">
        <f t="shared" si="35"/>
        <v>-</v>
      </c>
      <c r="L479" s="51"/>
      <c r="M479" s="51"/>
      <c r="N479" s="51"/>
      <c r="O479" s="51"/>
      <c r="P479" s="51"/>
      <c r="Q479" s="51"/>
      <c r="R479" s="51"/>
      <c r="S479" s="51"/>
      <c r="T479" s="51"/>
      <c r="U479" s="51"/>
      <c r="V479" s="51"/>
      <c r="W479" s="51"/>
      <c r="X479" s="51"/>
      <c r="Y479" s="51"/>
      <c r="Z479" s="51"/>
      <c r="AA479" s="51"/>
      <c r="AB479" s="51"/>
      <c r="AC479" s="51"/>
      <c r="AD479" s="51"/>
      <c r="AE479" s="51"/>
    </row>
    <row r="480" spans="11:31">
      <c r="K480" s="51" t="str">
        <f t="shared" si="35"/>
        <v>-</v>
      </c>
      <c r="L480" s="51"/>
      <c r="M480" s="51"/>
      <c r="N480" s="51"/>
      <c r="O480" s="51"/>
      <c r="P480" s="51"/>
      <c r="Q480" s="51"/>
      <c r="R480" s="51"/>
      <c r="S480" s="51"/>
      <c r="T480" s="51"/>
      <c r="U480" s="51"/>
      <c r="V480" s="51"/>
      <c r="W480" s="51"/>
      <c r="X480" s="51"/>
      <c r="Y480" s="51"/>
      <c r="Z480" s="51"/>
      <c r="AA480" s="51"/>
      <c r="AB480" s="51"/>
      <c r="AC480" s="51"/>
      <c r="AD480" s="51"/>
      <c r="AE480" s="51"/>
    </row>
    <row r="481" spans="11:31">
      <c r="K481" s="51" t="str">
        <f t="shared" si="35"/>
        <v>-</v>
      </c>
      <c r="L481" s="51"/>
      <c r="M481" s="51"/>
      <c r="N481" s="51"/>
      <c r="O481" s="51"/>
      <c r="P481" s="51"/>
      <c r="Q481" s="51"/>
      <c r="R481" s="51"/>
      <c r="S481" s="51"/>
      <c r="T481" s="51"/>
      <c r="U481" s="51"/>
      <c r="V481" s="51"/>
      <c r="W481" s="51"/>
      <c r="X481" s="51"/>
      <c r="Y481" s="51"/>
      <c r="Z481" s="51"/>
      <c r="AA481" s="51"/>
      <c r="AB481" s="51"/>
      <c r="AC481" s="51"/>
      <c r="AD481" s="51"/>
      <c r="AE481" s="51"/>
    </row>
    <row r="482" spans="11:31">
      <c r="K482" s="51" t="str">
        <f t="shared" si="35"/>
        <v>-</v>
      </c>
      <c r="L482" s="51"/>
      <c r="M482" s="51"/>
      <c r="N482" s="51"/>
      <c r="O482" s="51"/>
      <c r="P482" s="51"/>
      <c r="Q482" s="51"/>
      <c r="R482" s="51"/>
      <c r="S482" s="51"/>
      <c r="T482" s="51"/>
      <c r="U482" s="51"/>
      <c r="V482" s="51"/>
      <c r="W482" s="51"/>
      <c r="X482" s="51"/>
      <c r="Y482" s="51"/>
      <c r="Z482" s="51"/>
      <c r="AA482" s="51"/>
      <c r="AB482" s="51"/>
      <c r="AC482" s="51"/>
      <c r="AD482" s="51"/>
      <c r="AE482" s="51"/>
    </row>
    <row r="483" spans="11:31">
      <c r="K483" s="51" t="str">
        <f t="shared" si="35"/>
        <v>-</v>
      </c>
      <c r="L483" s="51"/>
      <c r="M483" s="51"/>
      <c r="N483" s="51"/>
      <c r="O483" s="51"/>
      <c r="P483" s="51"/>
      <c r="Q483" s="51"/>
      <c r="R483" s="51"/>
      <c r="S483" s="51"/>
      <c r="T483" s="51"/>
      <c r="U483" s="51"/>
      <c r="V483" s="51"/>
      <c r="W483" s="51"/>
      <c r="X483" s="51"/>
      <c r="Y483" s="51"/>
      <c r="Z483" s="51"/>
      <c r="AA483" s="51"/>
      <c r="AB483" s="51"/>
      <c r="AC483" s="51"/>
      <c r="AD483" s="51"/>
      <c r="AE483" s="51"/>
    </row>
    <row r="484" spans="11:31">
      <c r="K484" s="51" t="str">
        <f t="shared" si="35"/>
        <v>-</v>
      </c>
      <c r="L484" s="51"/>
      <c r="M484" s="51"/>
      <c r="N484" s="51"/>
      <c r="O484" s="51"/>
      <c r="P484" s="51"/>
      <c r="Q484" s="51"/>
      <c r="R484" s="51"/>
      <c r="S484" s="51"/>
      <c r="T484" s="51"/>
      <c r="U484" s="51"/>
      <c r="V484" s="51"/>
      <c r="W484" s="51"/>
      <c r="X484" s="51"/>
      <c r="Y484" s="51"/>
      <c r="Z484" s="51"/>
      <c r="AA484" s="51"/>
      <c r="AB484" s="51"/>
      <c r="AC484" s="51"/>
      <c r="AD484" s="51"/>
      <c r="AE484" s="51"/>
    </row>
    <row r="485" spans="11:31">
      <c r="K485" s="51" t="str">
        <f t="shared" si="35"/>
        <v>-</v>
      </c>
      <c r="L485" s="51"/>
      <c r="M485" s="51"/>
      <c r="N485" s="51"/>
      <c r="O485" s="51"/>
      <c r="P485" s="51"/>
      <c r="Q485" s="51"/>
      <c r="R485" s="51"/>
      <c r="S485" s="51"/>
      <c r="T485" s="51"/>
      <c r="U485" s="51"/>
      <c r="V485" s="51"/>
      <c r="W485" s="51"/>
      <c r="X485" s="51"/>
      <c r="Y485" s="51"/>
      <c r="Z485" s="51"/>
      <c r="AA485" s="51"/>
      <c r="AB485" s="51"/>
      <c r="AC485" s="51"/>
      <c r="AD485" s="51"/>
      <c r="AE485" s="51"/>
    </row>
    <row r="486" spans="11:31">
      <c r="K486" s="51" t="str">
        <f t="shared" si="35"/>
        <v>-</v>
      </c>
      <c r="L486" s="51"/>
      <c r="M486" s="51"/>
      <c r="N486" s="51"/>
      <c r="O486" s="51"/>
      <c r="P486" s="51"/>
      <c r="Q486" s="51"/>
      <c r="R486" s="51"/>
      <c r="S486" s="51"/>
      <c r="T486" s="51"/>
      <c r="U486" s="51"/>
      <c r="V486" s="51"/>
      <c r="W486" s="51"/>
      <c r="X486" s="51"/>
      <c r="Y486" s="51"/>
      <c r="Z486" s="51"/>
      <c r="AA486" s="51"/>
      <c r="AB486" s="51"/>
      <c r="AC486" s="51"/>
      <c r="AD486" s="51"/>
      <c r="AE486" s="51"/>
    </row>
    <row r="487" spans="11:31">
      <c r="K487" s="51" t="str">
        <f t="shared" si="35"/>
        <v>-</v>
      </c>
      <c r="L487" s="51"/>
      <c r="M487" s="51"/>
      <c r="N487" s="51"/>
      <c r="O487" s="51"/>
      <c r="P487" s="51"/>
      <c r="Q487" s="51"/>
      <c r="R487" s="51"/>
      <c r="S487" s="51"/>
      <c r="T487" s="51"/>
      <c r="U487" s="51"/>
      <c r="V487" s="51"/>
      <c r="W487" s="51"/>
      <c r="X487" s="51"/>
      <c r="Y487" s="51"/>
      <c r="Z487" s="51"/>
      <c r="AA487" s="51"/>
      <c r="AB487" s="51"/>
      <c r="AC487" s="51"/>
      <c r="AD487" s="51"/>
      <c r="AE487" s="51"/>
    </row>
    <row r="488" spans="11:31">
      <c r="K488" s="51" t="str">
        <f t="shared" si="35"/>
        <v>-</v>
      </c>
      <c r="L488" s="51"/>
      <c r="M488" s="51"/>
      <c r="N488" s="51"/>
      <c r="O488" s="51"/>
      <c r="P488" s="51"/>
      <c r="Q488" s="51"/>
      <c r="R488" s="51"/>
      <c r="S488" s="51"/>
      <c r="T488" s="51"/>
      <c r="U488" s="51"/>
      <c r="V488" s="51"/>
      <c r="W488" s="51"/>
      <c r="X488" s="51"/>
      <c r="Y488" s="51"/>
      <c r="Z488" s="51"/>
      <c r="AA488" s="51"/>
      <c r="AB488" s="51"/>
      <c r="AC488" s="51"/>
      <c r="AD488" s="51"/>
      <c r="AE488" s="51"/>
    </row>
    <row r="489" spans="11:31">
      <c r="K489" s="51" t="str">
        <f t="shared" si="35"/>
        <v>-</v>
      </c>
      <c r="L489" s="51"/>
      <c r="M489" s="51"/>
      <c r="N489" s="51"/>
      <c r="O489" s="51"/>
      <c r="P489" s="51"/>
      <c r="Q489" s="51"/>
      <c r="R489" s="51"/>
      <c r="S489" s="51"/>
      <c r="T489" s="51"/>
      <c r="U489" s="51"/>
      <c r="V489" s="51"/>
      <c r="W489" s="51"/>
      <c r="X489" s="51"/>
      <c r="Y489" s="51"/>
      <c r="Z489" s="51"/>
      <c r="AA489" s="51"/>
      <c r="AB489" s="51"/>
      <c r="AC489" s="51"/>
      <c r="AD489" s="51"/>
      <c r="AE489" s="51"/>
    </row>
    <row r="490" spans="11:31">
      <c r="K490" s="51" t="str">
        <f t="shared" si="35"/>
        <v>-</v>
      </c>
      <c r="L490" s="51"/>
      <c r="M490" s="51"/>
      <c r="N490" s="51"/>
      <c r="O490" s="51"/>
      <c r="P490" s="51"/>
      <c r="Q490" s="51"/>
      <c r="R490" s="51"/>
      <c r="S490" s="51"/>
      <c r="T490" s="51"/>
      <c r="U490" s="51"/>
      <c r="V490" s="51"/>
      <c r="W490" s="51"/>
      <c r="X490" s="51"/>
      <c r="Y490" s="51"/>
      <c r="Z490" s="51"/>
      <c r="AA490" s="51"/>
      <c r="AB490" s="51"/>
      <c r="AC490" s="51"/>
      <c r="AD490" s="51"/>
      <c r="AE490" s="51"/>
    </row>
    <row r="491" spans="11:31">
      <c r="K491" s="51" t="str">
        <f t="shared" si="35"/>
        <v>-</v>
      </c>
      <c r="L491" s="51"/>
      <c r="M491" s="51"/>
      <c r="N491" s="51"/>
      <c r="O491" s="51"/>
      <c r="P491" s="51"/>
      <c r="Q491" s="51"/>
      <c r="R491" s="51"/>
      <c r="S491" s="51"/>
      <c r="T491" s="51"/>
      <c r="U491" s="51"/>
      <c r="V491" s="51"/>
      <c r="W491" s="51"/>
      <c r="X491" s="51"/>
      <c r="Y491" s="51"/>
      <c r="Z491" s="51"/>
      <c r="AA491" s="51"/>
      <c r="AB491" s="51"/>
      <c r="AC491" s="51"/>
      <c r="AD491" s="51"/>
      <c r="AE491" s="51"/>
    </row>
    <row r="492" spans="11:31">
      <c r="K492" s="51" t="str">
        <f t="shared" si="35"/>
        <v>-</v>
      </c>
      <c r="L492" s="51"/>
      <c r="M492" s="51"/>
      <c r="N492" s="51"/>
      <c r="O492" s="51"/>
      <c r="P492" s="51"/>
      <c r="Q492" s="51"/>
      <c r="R492" s="51"/>
      <c r="S492" s="51"/>
      <c r="T492" s="51"/>
      <c r="U492" s="51"/>
      <c r="V492" s="51"/>
      <c r="W492" s="51"/>
      <c r="X492" s="51"/>
      <c r="Y492" s="51"/>
      <c r="Z492" s="51"/>
      <c r="AA492" s="51"/>
      <c r="AB492" s="51"/>
      <c r="AC492" s="51"/>
      <c r="AD492" s="51"/>
      <c r="AE492" s="51"/>
    </row>
    <row r="493" spans="11:31">
      <c r="K493" s="51" t="str">
        <f t="shared" si="35"/>
        <v>-</v>
      </c>
      <c r="L493" s="51"/>
      <c r="M493" s="51"/>
      <c r="N493" s="51"/>
      <c r="O493" s="51"/>
      <c r="P493" s="51"/>
      <c r="Q493" s="51"/>
      <c r="R493" s="51"/>
      <c r="S493" s="51"/>
      <c r="T493" s="51"/>
      <c r="U493" s="51"/>
      <c r="V493" s="51"/>
      <c r="W493" s="51"/>
      <c r="X493" s="51"/>
      <c r="Y493" s="51"/>
      <c r="Z493" s="51"/>
      <c r="AA493" s="51"/>
      <c r="AB493" s="51"/>
      <c r="AC493" s="51"/>
      <c r="AD493" s="51"/>
      <c r="AE493" s="51"/>
    </row>
    <row r="494" spans="11:31">
      <c r="K494" s="51" t="str">
        <f t="shared" si="35"/>
        <v>-</v>
      </c>
      <c r="L494" s="51"/>
      <c r="M494" s="51"/>
      <c r="N494" s="51"/>
      <c r="O494" s="51"/>
      <c r="P494" s="51"/>
      <c r="Q494" s="51"/>
      <c r="R494" s="51"/>
      <c r="S494" s="51"/>
      <c r="T494" s="51"/>
      <c r="U494" s="51"/>
      <c r="V494" s="51"/>
      <c r="W494" s="51"/>
      <c r="X494" s="51"/>
      <c r="Y494" s="51"/>
      <c r="Z494" s="51"/>
      <c r="AA494" s="51"/>
      <c r="AB494" s="51"/>
      <c r="AC494" s="51"/>
      <c r="AD494" s="51"/>
      <c r="AE494" s="51"/>
    </row>
    <row r="495" spans="11:31">
      <c r="K495" s="51" t="str">
        <f t="shared" si="35"/>
        <v>-</v>
      </c>
      <c r="L495" s="51"/>
      <c r="M495" s="51"/>
      <c r="N495" s="51"/>
      <c r="O495" s="51"/>
      <c r="P495" s="51"/>
      <c r="Q495" s="51"/>
      <c r="R495" s="51"/>
      <c r="S495" s="51"/>
      <c r="T495" s="51"/>
      <c r="U495" s="51"/>
      <c r="V495" s="51"/>
      <c r="W495" s="51"/>
      <c r="X495" s="51"/>
      <c r="Y495" s="51"/>
      <c r="Z495" s="51"/>
      <c r="AA495" s="51"/>
      <c r="AB495" s="51"/>
      <c r="AC495" s="51"/>
      <c r="AD495" s="51"/>
      <c r="AE495" s="51"/>
    </row>
    <row r="496" spans="11:31">
      <c r="K496" s="51" t="str">
        <f t="shared" si="35"/>
        <v>-</v>
      </c>
      <c r="L496" s="51"/>
      <c r="M496" s="51"/>
      <c r="N496" s="51"/>
      <c r="O496" s="51"/>
      <c r="P496" s="51"/>
      <c r="Q496" s="51"/>
      <c r="R496" s="51"/>
      <c r="S496" s="51"/>
      <c r="T496" s="51"/>
      <c r="U496" s="51"/>
      <c r="V496" s="51"/>
      <c r="W496" s="51"/>
      <c r="X496" s="51"/>
      <c r="Y496" s="51"/>
      <c r="Z496" s="51"/>
      <c r="AA496" s="51"/>
      <c r="AB496" s="51"/>
      <c r="AC496" s="51"/>
      <c r="AD496" s="51"/>
      <c r="AE496" s="51"/>
    </row>
    <row r="497" spans="11:31">
      <c r="K497" s="51" t="str">
        <f t="shared" si="35"/>
        <v>-</v>
      </c>
      <c r="L497" s="51"/>
      <c r="M497" s="51"/>
      <c r="N497" s="51"/>
      <c r="O497" s="51"/>
      <c r="P497" s="51"/>
      <c r="Q497" s="51"/>
      <c r="R497" s="51"/>
      <c r="S497" s="51"/>
      <c r="T497" s="51"/>
      <c r="U497" s="51"/>
      <c r="V497" s="51"/>
      <c r="W497" s="51"/>
      <c r="X497" s="51"/>
      <c r="Y497" s="51"/>
      <c r="Z497" s="51"/>
      <c r="AA497" s="51"/>
      <c r="AB497" s="51"/>
      <c r="AC497" s="51"/>
      <c r="AD497" s="51"/>
      <c r="AE497" s="51"/>
    </row>
    <row r="498" spans="11:31">
      <c r="K498" s="51" t="str">
        <f t="shared" si="35"/>
        <v>-</v>
      </c>
      <c r="L498" s="51"/>
      <c r="M498" s="51"/>
      <c r="N498" s="51"/>
      <c r="O498" s="51"/>
      <c r="P498" s="51"/>
      <c r="Q498" s="51"/>
      <c r="R498" s="51"/>
      <c r="S498" s="51"/>
      <c r="T498" s="51"/>
      <c r="U498" s="51"/>
      <c r="V498" s="51"/>
      <c r="W498" s="51"/>
      <c r="X498" s="51"/>
      <c r="Y498" s="51"/>
      <c r="Z498" s="51"/>
      <c r="AA498" s="51"/>
      <c r="AB498" s="51"/>
      <c r="AC498" s="51"/>
      <c r="AD498" s="51"/>
      <c r="AE498" s="51"/>
    </row>
    <row r="499" spans="11:31">
      <c r="K499" s="51" t="str">
        <f t="shared" si="35"/>
        <v>-</v>
      </c>
      <c r="L499" s="51"/>
      <c r="M499" s="51"/>
      <c r="N499" s="51"/>
      <c r="O499" s="51"/>
      <c r="P499" s="51"/>
      <c r="Q499" s="51"/>
      <c r="R499" s="51"/>
      <c r="S499" s="51"/>
      <c r="T499" s="51"/>
      <c r="U499" s="51"/>
      <c r="V499" s="51"/>
      <c r="W499" s="51"/>
      <c r="X499" s="51"/>
      <c r="Y499" s="51"/>
      <c r="Z499" s="51"/>
      <c r="AA499" s="51"/>
      <c r="AB499" s="51"/>
      <c r="AC499" s="51"/>
      <c r="AD499" s="51"/>
      <c r="AE499" s="51"/>
    </row>
    <row r="500" spans="11:31">
      <c r="K500" s="51" t="str">
        <f t="shared" si="35"/>
        <v>-</v>
      </c>
      <c r="L500" s="51"/>
      <c r="M500" s="51"/>
      <c r="N500" s="51"/>
      <c r="O500" s="51"/>
      <c r="P500" s="51"/>
      <c r="Q500" s="51"/>
      <c r="R500" s="51"/>
      <c r="S500" s="51"/>
      <c r="T500" s="51"/>
      <c r="U500" s="51"/>
      <c r="V500" s="51"/>
      <c r="W500" s="51"/>
      <c r="X500" s="51"/>
      <c r="Y500" s="51"/>
      <c r="Z500" s="51"/>
      <c r="AA500" s="51"/>
      <c r="AB500" s="51"/>
      <c r="AC500" s="51"/>
      <c r="AD500" s="51"/>
      <c r="AE500" s="51"/>
    </row>
    <row r="501" spans="11:31">
      <c r="K501" s="51" t="str">
        <f t="shared" si="35"/>
        <v>-</v>
      </c>
      <c r="L501" s="51"/>
      <c r="M501" s="51"/>
      <c r="N501" s="51"/>
      <c r="O501" s="51"/>
      <c r="P501" s="51"/>
      <c r="Q501" s="51"/>
      <c r="R501" s="51"/>
      <c r="S501" s="51"/>
      <c r="T501" s="51"/>
      <c r="U501" s="51"/>
      <c r="V501" s="51"/>
      <c r="W501" s="51"/>
      <c r="X501" s="51"/>
      <c r="Y501" s="51"/>
      <c r="Z501" s="51"/>
      <c r="AA501" s="51"/>
      <c r="AB501" s="51"/>
      <c r="AC501" s="51"/>
      <c r="AD501" s="51"/>
      <c r="AE501" s="51"/>
    </row>
    <row r="502" spans="11:31">
      <c r="K502" s="51" t="str">
        <f t="shared" si="35"/>
        <v>-</v>
      </c>
      <c r="L502" s="51"/>
      <c r="M502" s="51"/>
      <c r="N502" s="51"/>
      <c r="O502" s="51"/>
      <c r="P502" s="51"/>
      <c r="Q502" s="51"/>
      <c r="R502" s="51"/>
      <c r="S502" s="51"/>
      <c r="T502" s="51"/>
      <c r="U502" s="51"/>
      <c r="V502" s="51"/>
      <c r="W502" s="51"/>
      <c r="X502" s="51"/>
      <c r="Y502" s="51"/>
      <c r="Z502" s="51"/>
      <c r="AA502" s="51"/>
      <c r="AB502" s="51"/>
      <c r="AC502" s="51"/>
      <c r="AD502" s="51"/>
      <c r="AE502" s="51"/>
    </row>
    <row r="503" spans="11:31">
      <c r="K503" s="51" t="str">
        <f t="shared" si="35"/>
        <v>-</v>
      </c>
      <c r="L503" s="51"/>
      <c r="M503" s="51"/>
      <c r="N503" s="51"/>
      <c r="O503" s="51"/>
      <c r="P503" s="51"/>
      <c r="Q503" s="51"/>
      <c r="R503" s="51"/>
      <c r="S503" s="51"/>
      <c r="T503" s="51"/>
      <c r="U503" s="51"/>
      <c r="V503" s="51"/>
      <c r="W503" s="51"/>
      <c r="X503" s="51"/>
      <c r="Y503" s="51"/>
      <c r="Z503" s="51"/>
      <c r="AA503" s="51"/>
      <c r="AB503" s="51"/>
      <c r="AC503" s="51"/>
      <c r="AD503" s="51"/>
      <c r="AE503" s="51"/>
    </row>
    <row r="504" spans="11:31">
      <c r="K504" s="51" t="str">
        <f t="shared" si="35"/>
        <v>-</v>
      </c>
      <c r="L504" s="51"/>
      <c r="M504" s="51"/>
      <c r="N504" s="51"/>
      <c r="O504" s="51"/>
      <c r="P504" s="51"/>
      <c r="Q504" s="51"/>
      <c r="R504" s="51"/>
      <c r="S504" s="51"/>
      <c r="T504" s="51"/>
      <c r="U504" s="51"/>
      <c r="V504" s="51"/>
      <c r="W504" s="51"/>
      <c r="X504" s="51"/>
      <c r="Y504" s="51"/>
      <c r="Z504" s="51"/>
      <c r="AA504" s="51"/>
      <c r="AB504" s="51"/>
      <c r="AC504" s="51"/>
      <c r="AD504" s="51"/>
      <c r="AE504" s="51"/>
    </row>
    <row r="505" spans="11:31">
      <c r="K505" s="51" t="str">
        <f t="shared" si="35"/>
        <v>-</v>
      </c>
      <c r="L505" s="51"/>
      <c r="M505" s="51"/>
      <c r="N505" s="51"/>
      <c r="O505" s="51"/>
      <c r="P505" s="51"/>
      <c r="Q505" s="51"/>
      <c r="R505" s="51"/>
      <c r="S505" s="51"/>
      <c r="T505" s="51"/>
      <c r="U505" s="51"/>
      <c r="V505" s="51"/>
      <c r="W505" s="51"/>
      <c r="X505" s="51"/>
      <c r="Y505" s="51"/>
      <c r="Z505" s="51"/>
      <c r="AA505" s="51"/>
      <c r="AB505" s="51"/>
      <c r="AC505" s="51"/>
      <c r="AD505" s="51"/>
      <c r="AE505" s="51"/>
    </row>
    <row r="506" spans="11:31">
      <c r="K506" s="51" t="str">
        <f t="shared" si="35"/>
        <v>-</v>
      </c>
      <c r="L506" s="51"/>
      <c r="M506" s="51"/>
      <c r="N506" s="51"/>
      <c r="O506" s="51"/>
      <c r="P506" s="51"/>
      <c r="Q506" s="51"/>
      <c r="R506" s="51"/>
      <c r="S506" s="51"/>
      <c r="T506" s="51"/>
      <c r="U506" s="51"/>
      <c r="V506" s="51"/>
      <c r="W506" s="51"/>
      <c r="X506" s="51"/>
      <c r="Y506" s="51"/>
      <c r="Z506" s="51"/>
      <c r="AA506" s="51"/>
      <c r="AB506" s="51"/>
      <c r="AC506" s="51"/>
      <c r="AD506" s="51"/>
      <c r="AE506" s="51"/>
    </row>
    <row r="507" spans="11:31">
      <c r="K507" s="51" t="str">
        <f t="shared" si="35"/>
        <v>-</v>
      </c>
      <c r="L507" s="51"/>
      <c r="M507" s="51"/>
      <c r="N507" s="51"/>
      <c r="O507" s="51"/>
      <c r="P507" s="51"/>
      <c r="Q507" s="51"/>
      <c r="R507" s="51"/>
      <c r="S507" s="51"/>
      <c r="T507" s="51"/>
      <c r="U507" s="51"/>
      <c r="V507" s="51"/>
      <c r="W507" s="51"/>
      <c r="X507" s="51"/>
      <c r="Y507" s="51"/>
      <c r="Z507" s="51"/>
      <c r="AA507" s="51"/>
      <c r="AB507" s="51"/>
      <c r="AC507" s="51"/>
      <c r="AD507" s="51"/>
      <c r="AE507" s="51"/>
    </row>
    <row r="508" spans="11:31">
      <c r="K508" s="51" t="str">
        <f t="shared" si="35"/>
        <v>-</v>
      </c>
      <c r="L508" s="51"/>
      <c r="M508" s="51"/>
      <c r="N508" s="51"/>
      <c r="O508" s="51"/>
      <c r="P508" s="51"/>
      <c r="Q508" s="51"/>
      <c r="R508" s="51"/>
      <c r="S508" s="51"/>
      <c r="T508" s="51"/>
      <c r="U508" s="51"/>
      <c r="V508" s="51"/>
      <c r="W508" s="51"/>
      <c r="X508" s="51"/>
      <c r="Y508" s="51"/>
      <c r="Z508" s="51"/>
      <c r="AA508" s="51"/>
      <c r="AB508" s="51"/>
      <c r="AC508" s="51"/>
      <c r="AD508" s="51"/>
      <c r="AE508" s="51"/>
    </row>
    <row r="509" spans="11:31">
      <c r="K509" s="51" t="str">
        <f t="shared" si="35"/>
        <v>-</v>
      </c>
      <c r="L509" s="51"/>
      <c r="M509" s="51"/>
      <c r="N509" s="51"/>
      <c r="O509" s="51"/>
      <c r="P509" s="51"/>
      <c r="Q509" s="51"/>
      <c r="R509" s="51"/>
      <c r="S509" s="51"/>
      <c r="T509" s="51"/>
      <c r="U509" s="51"/>
      <c r="V509" s="51"/>
      <c r="W509" s="51"/>
      <c r="X509" s="51"/>
      <c r="Y509" s="51"/>
      <c r="Z509" s="51"/>
      <c r="AA509" s="51"/>
      <c r="AB509" s="51"/>
      <c r="AC509" s="51"/>
      <c r="AD509" s="51"/>
      <c r="AE509" s="51"/>
    </row>
    <row r="510" spans="11:31">
      <c r="K510" s="51" t="str">
        <f t="shared" si="35"/>
        <v>-</v>
      </c>
      <c r="L510" s="51"/>
      <c r="M510" s="51"/>
      <c r="N510" s="51"/>
      <c r="O510" s="51"/>
      <c r="P510" s="51"/>
      <c r="Q510" s="51"/>
      <c r="R510" s="51"/>
      <c r="S510" s="51"/>
      <c r="T510" s="51"/>
      <c r="U510" s="51"/>
      <c r="V510" s="51"/>
      <c r="W510" s="51"/>
      <c r="X510" s="51"/>
      <c r="Y510" s="51"/>
      <c r="Z510" s="51"/>
      <c r="AA510" s="51"/>
      <c r="AB510" s="51"/>
      <c r="AC510" s="51"/>
      <c r="AD510" s="51"/>
      <c r="AE510" s="51"/>
    </row>
    <row r="511" spans="11:31">
      <c r="K511" s="51" t="str">
        <f t="shared" si="35"/>
        <v>-</v>
      </c>
      <c r="L511" s="51"/>
      <c r="M511" s="51"/>
      <c r="N511" s="51"/>
      <c r="O511" s="51"/>
      <c r="P511" s="51"/>
      <c r="Q511" s="51"/>
      <c r="R511" s="51"/>
      <c r="S511" s="51"/>
      <c r="T511" s="51"/>
      <c r="U511" s="51"/>
      <c r="V511" s="51"/>
      <c r="W511" s="51"/>
      <c r="X511" s="51"/>
      <c r="Y511" s="51"/>
      <c r="Z511" s="51"/>
      <c r="AA511" s="51"/>
      <c r="AB511" s="51"/>
      <c r="AC511" s="51"/>
      <c r="AD511" s="51"/>
      <c r="AE511" s="51"/>
    </row>
    <row r="512" spans="11:31">
      <c r="K512" s="51" t="str">
        <f t="shared" si="35"/>
        <v>-</v>
      </c>
      <c r="L512" s="51"/>
      <c r="M512" s="51"/>
      <c r="N512" s="51"/>
      <c r="O512" s="51"/>
      <c r="P512" s="51"/>
      <c r="Q512" s="51"/>
      <c r="R512" s="51"/>
      <c r="S512" s="51"/>
      <c r="T512" s="51"/>
      <c r="U512" s="51"/>
      <c r="V512" s="51"/>
      <c r="W512" s="51"/>
      <c r="X512" s="51"/>
      <c r="Y512" s="51"/>
      <c r="Z512" s="51"/>
      <c r="AA512" s="51"/>
      <c r="AB512" s="51"/>
      <c r="AC512" s="51"/>
      <c r="AD512" s="51"/>
      <c r="AE512" s="51"/>
    </row>
    <row r="513" spans="11:31">
      <c r="K513" s="51" t="str">
        <f t="shared" si="35"/>
        <v>-</v>
      </c>
      <c r="L513" s="51"/>
      <c r="M513" s="51"/>
      <c r="N513" s="51"/>
      <c r="O513" s="51"/>
      <c r="P513" s="51"/>
      <c r="Q513" s="51"/>
      <c r="R513" s="51"/>
      <c r="S513" s="51"/>
      <c r="T513" s="51"/>
      <c r="U513" s="51"/>
      <c r="V513" s="51"/>
      <c r="W513" s="51"/>
      <c r="X513" s="51"/>
      <c r="Y513" s="51"/>
      <c r="Z513" s="51"/>
      <c r="AA513" s="51"/>
      <c r="AB513" s="51"/>
      <c r="AC513" s="51"/>
      <c r="AD513" s="51"/>
      <c r="AE513" s="51"/>
    </row>
    <row r="514" spans="11:31">
      <c r="K514" s="51" t="str">
        <f t="shared" si="35"/>
        <v>-</v>
      </c>
      <c r="L514" s="51"/>
      <c r="M514" s="51"/>
      <c r="N514" s="51"/>
      <c r="O514" s="51"/>
      <c r="P514" s="51"/>
      <c r="Q514" s="51"/>
      <c r="R514" s="51"/>
      <c r="S514" s="51"/>
      <c r="T514" s="51"/>
      <c r="U514" s="51"/>
      <c r="V514" s="51"/>
      <c r="W514" s="51"/>
      <c r="X514" s="51"/>
      <c r="Y514" s="51"/>
      <c r="Z514" s="51"/>
      <c r="AA514" s="51"/>
      <c r="AB514" s="51"/>
      <c r="AC514" s="51"/>
      <c r="AD514" s="51"/>
      <c r="AE514" s="51"/>
    </row>
    <row r="515" spans="11:31">
      <c r="K515" s="51" t="str">
        <f t="shared" si="35"/>
        <v>-</v>
      </c>
      <c r="L515" s="51"/>
      <c r="M515" s="51"/>
      <c r="N515" s="51"/>
      <c r="O515" s="51"/>
      <c r="P515" s="51"/>
      <c r="Q515" s="51"/>
      <c r="R515" s="51"/>
      <c r="S515" s="51"/>
      <c r="T515" s="51"/>
      <c r="U515" s="51"/>
      <c r="V515" s="51"/>
      <c r="W515" s="51"/>
      <c r="X515" s="51"/>
      <c r="Y515" s="51"/>
      <c r="Z515" s="51"/>
      <c r="AA515" s="51"/>
      <c r="AB515" s="51"/>
      <c r="AC515" s="51"/>
      <c r="AD515" s="51"/>
      <c r="AE515" s="51"/>
    </row>
    <row r="516" spans="11:31">
      <c r="K516" s="51" t="str">
        <f t="shared" ref="K516:K579" si="36">CONCATENATE(H516,"-",I516)</f>
        <v>-</v>
      </c>
      <c r="L516" s="51"/>
      <c r="M516" s="51"/>
      <c r="N516" s="51"/>
      <c r="O516" s="51"/>
      <c r="P516" s="51"/>
      <c r="Q516" s="51"/>
      <c r="R516" s="51"/>
      <c r="S516" s="51"/>
      <c r="T516" s="51"/>
      <c r="U516" s="51"/>
      <c r="V516" s="51"/>
      <c r="W516" s="51"/>
      <c r="X516" s="51"/>
      <c r="Y516" s="51"/>
      <c r="Z516" s="51"/>
      <c r="AA516" s="51"/>
      <c r="AB516" s="51"/>
      <c r="AC516" s="51"/>
      <c r="AD516" s="51"/>
      <c r="AE516" s="51"/>
    </row>
    <row r="517" spans="11:31">
      <c r="K517" s="51" t="str">
        <f t="shared" si="36"/>
        <v>-</v>
      </c>
      <c r="L517" s="51"/>
      <c r="M517" s="51"/>
      <c r="N517" s="51"/>
      <c r="O517" s="51"/>
      <c r="P517" s="51"/>
      <c r="Q517" s="51"/>
      <c r="R517" s="51"/>
      <c r="S517" s="51"/>
      <c r="T517" s="51"/>
      <c r="U517" s="51"/>
      <c r="V517" s="51"/>
      <c r="W517" s="51"/>
      <c r="X517" s="51"/>
      <c r="Y517" s="51"/>
      <c r="Z517" s="51"/>
      <c r="AA517" s="51"/>
      <c r="AB517" s="51"/>
      <c r="AC517" s="51"/>
      <c r="AD517" s="51"/>
      <c r="AE517" s="51"/>
    </row>
    <row r="518" spans="11:31">
      <c r="K518" s="51" t="str">
        <f t="shared" si="36"/>
        <v>-</v>
      </c>
      <c r="L518" s="51"/>
      <c r="M518" s="51"/>
      <c r="N518" s="51"/>
      <c r="O518" s="51"/>
      <c r="P518" s="51"/>
      <c r="Q518" s="51"/>
      <c r="R518" s="51"/>
      <c r="S518" s="51"/>
      <c r="T518" s="51"/>
      <c r="U518" s="51"/>
      <c r="V518" s="51"/>
      <c r="W518" s="51"/>
      <c r="X518" s="51"/>
      <c r="Y518" s="51"/>
      <c r="Z518" s="51"/>
      <c r="AA518" s="51"/>
      <c r="AB518" s="51"/>
      <c r="AC518" s="51"/>
      <c r="AD518" s="51"/>
      <c r="AE518" s="51"/>
    </row>
    <row r="519" spans="11:31">
      <c r="K519" s="51" t="str">
        <f t="shared" si="36"/>
        <v>-</v>
      </c>
      <c r="L519" s="51"/>
      <c r="M519" s="51"/>
      <c r="N519" s="51"/>
      <c r="O519" s="51"/>
      <c r="P519" s="51"/>
      <c r="Q519" s="51"/>
      <c r="R519" s="51"/>
      <c r="S519" s="51"/>
      <c r="T519" s="51"/>
      <c r="U519" s="51"/>
      <c r="V519" s="51"/>
      <c r="W519" s="51"/>
      <c r="X519" s="51"/>
      <c r="Y519" s="51"/>
      <c r="Z519" s="51"/>
      <c r="AA519" s="51"/>
      <c r="AB519" s="51"/>
      <c r="AC519" s="51"/>
      <c r="AD519" s="51"/>
      <c r="AE519" s="51"/>
    </row>
    <row r="520" spans="11:31">
      <c r="K520" s="51" t="str">
        <f t="shared" si="36"/>
        <v>-</v>
      </c>
      <c r="L520" s="51"/>
      <c r="M520" s="51"/>
      <c r="N520" s="51"/>
      <c r="O520" s="51"/>
      <c r="P520" s="51"/>
      <c r="Q520" s="51"/>
      <c r="R520" s="51"/>
      <c r="S520" s="51"/>
      <c r="T520" s="51"/>
      <c r="U520" s="51"/>
      <c r="V520" s="51"/>
      <c r="W520" s="51"/>
      <c r="X520" s="51"/>
      <c r="Y520" s="51"/>
      <c r="Z520" s="51"/>
      <c r="AA520" s="51"/>
      <c r="AB520" s="51"/>
      <c r="AC520" s="51"/>
      <c r="AD520" s="51"/>
      <c r="AE520" s="51"/>
    </row>
    <row r="521" spans="11:31">
      <c r="K521" s="51" t="str">
        <f t="shared" si="36"/>
        <v>-</v>
      </c>
      <c r="L521" s="51"/>
      <c r="M521" s="51"/>
      <c r="N521" s="51"/>
      <c r="O521" s="51"/>
      <c r="P521" s="51"/>
      <c r="Q521" s="51"/>
      <c r="R521" s="51"/>
      <c r="S521" s="51"/>
      <c r="T521" s="51"/>
      <c r="U521" s="51"/>
      <c r="V521" s="51"/>
      <c r="W521" s="51"/>
      <c r="X521" s="51"/>
      <c r="Y521" s="51"/>
      <c r="Z521" s="51"/>
      <c r="AA521" s="51"/>
      <c r="AB521" s="51"/>
      <c r="AC521" s="51"/>
      <c r="AD521" s="51"/>
      <c r="AE521" s="51"/>
    </row>
    <row r="522" spans="11:31">
      <c r="K522" s="51" t="str">
        <f t="shared" si="36"/>
        <v>-</v>
      </c>
      <c r="L522" s="51"/>
      <c r="M522" s="51"/>
      <c r="N522" s="51"/>
      <c r="O522" s="51"/>
      <c r="P522" s="51"/>
      <c r="Q522" s="51"/>
      <c r="R522" s="51"/>
      <c r="S522" s="51"/>
      <c r="T522" s="51"/>
      <c r="U522" s="51"/>
      <c r="V522" s="51"/>
      <c r="W522" s="51"/>
      <c r="X522" s="51"/>
      <c r="Y522" s="51"/>
      <c r="Z522" s="51"/>
      <c r="AA522" s="51"/>
      <c r="AB522" s="51"/>
      <c r="AC522" s="51"/>
      <c r="AD522" s="51"/>
      <c r="AE522" s="51"/>
    </row>
    <row r="523" spans="11:31">
      <c r="K523" s="51" t="str">
        <f t="shared" si="36"/>
        <v>-</v>
      </c>
      <c r="L523" s="51"/>
      <c r="M523" s="51"/>
      <c r="N523" s="51"/>
      <c r="O523" s="51"/>
      <c r="P523" s="51"/>
      <c r="Q523" s="51"/>
      <c r="R523" s="51"/>
      <c r="S523" s="51"/>
      <c r="T523" s="51"/>
      <c r="U523" s="51"/>
      <c r="V523" s="51"/>
      <c r="W523" s="51"/>
      <c r="X523" s="51"/>
      <c r="Y523" s="51"/>
      <c r="Z523" s="51"/>
      <c r="AA523" s="51"/>
      <c r="AB523" s="51"/>
      <c r="AC523" s="51"/>
      <c r="AD523" s="51"/>
      <c r="AE523" s="51"/>
    </row>
    <row r="524" spans="11:31">
      <c r="K524" s="51" t="str">
        <f t="shared" si="36"/>
        <v>-</v>
      </c>
      <c r="L524" s="51"/>
      <c r="M524" s="51"/>
      <c r="N524" s="51"/>
      <c r="O524" s="51"/>
      <c r="P524" s="51"/>
      <c r="Q524" s="51"/>
      <c r="R524" s="51"/>
      <c r="S524" s="51"/>
      <c r="T524" s="51"/>
      <c r="U524" s="51"/>
      <c r="V524" s="51"/>
      <c r="W524" s="51"/>
      <c r="X524" s="51"/>
      <c r="Y524" s="51"/>
      <c r="Z524" s="51"/>
      <c r="AA524" s="51"/>
      <c r="AB524" s="51"/>
      <c r="AC524" s="51"/>
      <c r="AD524" s="51"/>
      <c r="AE524" s="51"/>
    </row>
    <row r="525" spans="11:31">
      <c r="K525" s="51" t="str">
        <f t="shared" si="36"/>
        <v>-</v>
      </c>
      <c r="L525" s="51"/>
      <c r="M525" s="51"/>
      <c r="N525" s="51"/>
      <c r="O525" s="51"/>
      <c r="P525" s="51"/>
      <c r="Q525" s="51"/>
      <c r="R525" s="51"/>
      <c r="S525" s="51"/>
      <c r="T525" s="51"/>
      <c r="U525" s="51"/>
      <c r="V525" s="51"/>
      <c r="W525" s="51"/>
      <c r="X525" s="51"/>
      <c r="Y525" s="51"/>
      <c r="Z525" s="51"/>
      <c r="AA525" s="51"/>
      <c r="AB525" s="51"/>
      <c r="AC525" s="51"/>
      <c r="AD525" s="51"/>
      <c r="AE525" s="51"/>
    </row>
    <row r="526" spans="11:31">
      <c r="K526" s="51" t="str">
        <f t="shared" si="36"/>
        <v>-</v>
      </c>
      <c r="L526" s="51"/>
      <c r="M526" s="51"/>
      <c r="N526" s="51"/>
      <c r="O526" s="51"/>
      <c r="P526" s="51"/>
      <c r="Q526" s="51"/>
      <c r="R526" s="51"/>
      <c r="S526" s="51"/>
      <c r="T526" s="51"/>
      <c r="U526" s="51"/>
      <c r="V526" s="51"/>
      <c r="W526" s="51"/>
      <c r="X526" s="51"/>
      <c r="Y526" s="51"/>
      <c r="Z526" s="51"/>
      <c r="AA526" s="51"/>
      <c r="AB526" s="51"/>
      <c r="AC526" s="51"/>
      <c r="AD526" s="51"/>
      <c r="AE526" s="51"/>
    </row>
    <row r="527" spans="11:31">
      <c r="K527" s="51" t="str">
        <f t="shared" si="36"/>
        <v>-</v>
      </c>
      <c r="L527" s="51"/>
      <c r="M527" s="51"/>
      <c r="N527" s="51"/>
      <c r="O527" s="51"/>
      <c r="P527" s="51"/>
      <c r="Q527" s="51"/>
      <c r="R527" s="51"/>
      <c r="S527" s="51"/>
      <c r="T527" s="51"/>
      <c r="U527" s="51"/>
      <c r="V527" s="51"/>
      <c r="W527" s="51"/>
      <c r="X527" s="51"/>
      <c r="Y527" s="51"/>
      <c r="Z527" s="51"/>
      <c r="AA527" s="51"/>
      <c r="AB527" s="51"/>
      <c r="AC527" s="51"/>
      <c r="AD527" s="51"/>
      <c r="AE527" s="51"/>
    </row>
    <row r="528" spans="11:31">
      <c r="K528" s="51" t="str">
        <f t="shared" si="36"/>
        <v>-</v>
      </c>
      <c r="L528" s="51"/>
      <c r="M528" s="51"/>
      <c r="N528" s="51"/>
      <c r="O528" s="51"/>
      <c r="P528" s="51"/>
      <c r="Q528" s="51"/>
      <c r="R528" s="51"/>
      <c r="S528" s="51"/>
      <c r="T528" s="51"/>
      <c r="U528" s="51"/>
      <c r="V528" s="51"/>
      <c r="W528" s="51"/>
      <c r="X528" s="51"/>
      <c r="Y528" s="51"/>
      <c r="Z528" s="51"/>
      <c r="AA528" s="51"/>
      <c r="AB528" s="51"/>
      <c r="AC528" s="51"/>
      <c r="AD528" s="51"/>
      <c r="AE528" s="51"/>
    </row>
    <row r="529" spans="11:31">
      <c r="K529" s="51" t="str">
        <f t="shared" si="36"/>
        <v>-</v>
      </c>
      <c r="L529" s="51"/>
      <c r="M529" s="51"/>
      <c r="N529" s="51"/>
      <c r="O529" s="51"/>
      <c r="P529" s="51"/>
      <c r="Q529" s="51"/>
      <c r="R529" s="51"/>
      <c r="S529" s="51"/>
      <c r="T529" s="51"/>
      <c r="U529" s="51"/>
      <c r="V529" s="51"/>
      <c r="W529" s="51"/>
      <c r="X529" s="51"/>
      <c r="Y529" s="51"/>
      <c r="Z529" s="51"/>
      <c r="AA529" s="51"/>
      <c r="AB529" s="51"/>
      <c r="AC529" s="51"/>
      <c r="AD529" s="51"/>
      <c r="AE529" s="51"/>
    </row>
    <row r="530" spans="11:31">
      <c r="K530" s="51" t="str">
        <f t="shared" si="36"/>
        <v>-</v>
      </c>
      <c r="L530" s="51"/>
      <c r="M530" s="51"/>
      <c r="N530" s="51"/>
      <c r="O530" s="51"/>
      <c r="P530" s="51"/>
      <c r="Q530" s="51"/>
      <c r="R530" s="51"/>
      <c r="S530" s="51"/>
      <c r="T530" s="51"/>
      <c r="U530" s="51"/>
      <c r="V530" s="51"/>
      <c r="W530" s="51"/>
      <c r="X530" s="51"/>
      <c r="Y530" s="51"/>
      <c r="Z530" s="51"/>
      <c r="AA530" s="51"/>
      <c r="AB530" s="51"/>
      <c r="AC530" s="51"/>
      <c r="AD530" s="51"/>
      <c r="AE530" s="51"/>
    </row>
    <row r="531" spans="11:31">
      <c r="K531" s="51" t="str">
        <f t="shared" si="36"/>
        <v>-</v>
      </c>
      <c r="L531" s="51"/>
      <c r="M531" s="51"/>
      <c r="N531" s="51"/>
      <c r="O531" s="51"/>
      <c r="P531" s="51"/>
      <c r="Q531" s="51"/>
      <c r="R531" s="51"/>
      <c r="S531" s="51"/>
      <c r="T531" s="51"/>
      <c r="U531" s="51"/>
      <c r="V531" s="51"/>
      <c r="W531" s="51"/>
      <c r="X531" s="51"/>
      <c r="Y531" s="51"/>
      <c r="Z531" s="51"/>
      <c r="AA531" s="51"/>
      <c r="AB531" s="51"/>
      <c r="AC531" s="51"/>
      <c r="AD531" s="51"/>
      <c r="AE531" s="51"/>
    </row>
    <row r="532" spans="11:31">
      <c r="K532" s="51" t="str">
        <f t="shared" si="36"/>
        <v>-</v>
      </c>
      <c r="L532" s="51"/>
      <c r="M532" s="51"/>
      <c r="N532" s="51"/>
      <c r="O532" s="51"/>
      <c r="P532" s="51"/>
      <c r="Q532" s="51"/>
      <c r="R532" s="51"/>
      <c r="S532" s="51"/>
      <c r="T532" s="51"/>
      <c r="U532" s="51"/>
      <c r="V532" s="51"/>
      <c r="W532" s="51"/>
      <c r="X532" s="51"/>
      <c r="Y532" s="51"/>
      <c r="Z532" s="51"/>
      <c r="AA532" s="51"/>
      <c r="AB532" s="51"/>
      <c r="AC532" s="51"/>
      <c r="AD532" s="51"/>
      <c r="AE532" s="51"/>
    </row>
    <row r="533" spans="11:31">
      <c r="K533" s="51" t="str">
        <f t="shared" si="36"/>
        <v>-</v>
      </c>
      <c r="L533" s="51"/>
      <c r="M533" s="51"/>
      <c r="N533" s="51"/>
      <c r="O533" s="51"/>
      <c r="P533" s="51"/>
      <c r="Q533" s="51"/>
      <c r="R533" s="51"/>
      <c r="S533" s="51"/>
      <c r="T533" s="51"/>
      <c r="U533" s="51"/>
      <c r="V533" s="51"/>
      <c r="W533" s="51"/>
      <c r="X533" s="51"/>
      <c r="Y533" s="51"/>
      <c r="Z533" s="51"/>
      <c r="AA533" s="51"/>
      <c r="AB533" s="51"/>
      <c r="AC533" s="51"/>
      <c r="AD533" s="51"/>
      <c r="AE533" s="51"/>
    </row>
    <row r="534" spans="11:31">
      <c r="K534" s="51" t="str">
        <f t="shared" si="36"/>
        <v>-</v>
      </c>
      <c r="L534" s="51"/>
      <c r="M534" s="51"/>
      <c r="N534" s="51"/>
      <c r="O534" s="51"/>
      <c r="P534" s="51"/>
      <c r="Q534" s="51"/>
      <c r="R534" s="51"/>
      <c r="S534" s="51"/>
      <c r="T534" s="51"/>
      <c r="U534" s="51"/>
      <c r="V534" s="51"/>
      <c r="W534" s="51"/>
      <c r="X534" s="51"/>
      <c r="Y534" s="51"/>
      <c r="Z534" s="51"/>
      <c r="AA534" s="51"/>
      <c r="AB534" s="51"/>
      <c r="AC534" s="51"/>
      <c r="AD534" s="51"/>
      <c r="AE534" s="51"/>
    </row>
    <row r="535" spans="11:31">
      <c r="K535" s="51" t="str">
        <f t="shared" si="36"/>
        <v>-</v>
      </c>
      <c r="L535" s="51"/>
      <c r="M535" s="51"/>
      <c r="N535" s="51"/>
      <c r="O535" s="51"/>
      <c r="P535" s="51"/>
      <c r="Q535" s="51"/>
      <c r="R535" s="51"/>
      <c r="S535" s="51"/>
      <c r="T535" s="51"/>
      <c r="U535" s="51"/>
      <c r="V535" s="51"/>
      <c r="W535" s="51"/>
      <c r="X535" s="51"/>
      <c r="Y535" s="51"/>
      <c r="Z535" s="51"/>
      <c r="AA535" s="51"/>
      <c r="AB535" s="51"/>
      <c r="AC535" s="51"/>
      <c r="AD535" s="51"/>
      <c r="AE535" s="51"/>
    </row>
    <row r="536" spans="11:31">
      <c r="K536" s="51" t="str">
        <f t="shared" si="36"/>
        <v>-</v>
      </c>
      <c r="L536" s="51"/>
      <c r="M536" s="51"/>
      <c r="N536" s="51"/>
      <c r="O536" s="51"/>
      <c r="P536" s="51"/>
      <c r="Q536" s="51"/>
      <c r="R536" s="51"/>
      <c r="S536" s="51"/>
      <c r="T536" s="51"/>
      <c r="U536" s="51"/>
      <c r="V536" s="51"/>
      <c r="W536" s="51"/>
      <c r="X536" s="51"/>
      <c r="Y536" s="51"/>
      <c r="Z536" s="51"/>
      <c r="AA536" s="51"/>
      <c r="AB536" s="51"/>
      <c r="AC536" s="51"/>
      <c r="AD536" s="51"/>
      <c r="AE536" s="51"/>
    </row>
    <row r="537" spans="11:31">
      <c r="K537" s="51" t="str">
        <f t="shared" si="36"/>
        <v>-</v>
      </c>
      <c r="L537" s="51"/>
      <c r="M537" s="51"/>
      <c r="N537" s="51"/>
      <c r="O537" s="51"/>
      <c r="P537" s="51"/>
      <c r="Q537" s="51"/>
      <c r="R537" s="51"/>
      <c r="S537" s="51"/>
      <c r="T537" s="51"/>
      <c r="U537" s="51"/>
      <c r="V537" s="51"/>
      <c r="W537" s="51"/>
      <c r="X537" s="51"/>
      <c r="Y537" s="51"/>
      <c r="Z537" s="51"/>
      <c r="AA537" s="51"/>
      <c r="AB537" s="51"/>
      <c r="AC537" s="51"/>
      <c r="AD537" s="51"/>
      <c r="AE537" s="51"/>
    </row>
    <row r="538" spans="11:31">
      <c r="K538" s="51" t="str">
        <f t="shared" si="36"/>
        <v>-</v>
      </c>
      <c r="L538" s="51"/>
      <c r="M538" s="51"/>
      <c r="N538" s="51"/>
      <c r="O538" s="51"/>
      <c r="P538" s="51"/>
      <c r="Q538" s="51"/>
      <c r="R538" s="51"/>
      <c r="S538" s="51"/>
      <c r="T538" s="51"/>
      <c r="U538" s="51"/>
      <c r="V538" s="51"/>
      <c r="W538" s="51"/>
      <c r="X538" s="51"/>
      <c r="Y538" s="51"/>
      <c r="Z538" s="51"/>
      <c r="AA538" s="51"/>
      <c r="AB538" s="51"/>
      <c r="AC538" s="51"/>
      <c r="AD538" s="51"/>
      <c r="AE538" s="51"/>
    </row>
    <row r="539" spans="11:31">
      <c r="K539" s="51" t="str">
        <f t="shared" si="36"/>
        <v>-</v>
      </c>
      <c r="L539" s="51"/>
      <c r="M539" s="51"/>
      <c r="N539" s="51"/>
      <c r="O539" s="51"/>
      <c r="P539" s="51"/>
      <c r="Q539" s="51"/>
      <c r="R539" s="51"/>
      <c r="S539" s="51"/>
      <c r="T539" s="51"/>
      <c r="U539" s="51"/>
      <c r="V539" s="51"/>
      <c r="W539" s="51"/>
      <c r="X539" s="51"/>
      <c r="Y539" s="51"/>
      <c r="Z539" s="51"/>
      <c r="AA539" s="51"/>
      <c r="AB539" s="51"/>
      <c r="AC539" s="51"/>
      <c r="AD539" s="51"/>
      <c r="AE539" s="51"/>
    </row>
    <row r="540" spans="11:31">
      <c r="K540" s="51" t="str">
        <f t="shared" si="36"/>
        <v>-</v>
      </c>
      <c r="L540" s="51"/>
      <c r="M540" s="51"/>
      <c r="N540" s="51"/>
      <c r="O540" s="51"/>
      <c r="P540" s="51"/>
      <c r="Q540" s="51"/>
      <c r="R540" s="51"/>
      <c r="S540" s="51"/>
      <c r="T540" s="51"/>
      <c r="U540" s="51"/>
      <c r="V540" s="51"/>
      <c r="W540" s="51"/>
      <c r="X540" s="51"/>
      <c r="Y540" s="51"/>
      <c r="Z540" s="51"/>
      <c r="AA540" s="51"/>
      <c r="AB540" s="51"/>
      <c r="AC540" s="51"/>
      <c r="AD540" s="51"/>
      <c r="AE540" s="51"/>
    </row>
    <row r="541" spans="11:31">
      <c r="K541" s="51" t="str">
        <f t="shared" si="36"/>
        <v>-</v>
      </c>
      <c r="L541" s="51"/>
      <c r="M541" s="51"/>
      <c r="N541" s="51"/>
      <c r="O541" s="51"/>
      <c r="P541" s="51"/>
      <c r="Q541" s="51"/>
      <c r="R541" s="51"/>
      <c r="S541" s="51"/>
      <c r="T541" s="51"/>
      <c r="U541" s="51"/>
      <c r="V541" s="51"/>
      <c r="W541" s="51"/>
      <c r="X541" s="51"/>
      <c r="Y541" s="51"/>
      <c r="Z541" s="51"/>
      <c r="AA541" s="51"/>
      <c r="AB541" s="51"/>
      <c r="AC541" s="51"/>
      <c r="AD541" s="51"/>
      <c r="AE541" s="51"/>
    </row>
    <row r="542" spans="11:31">
      <c r="K542" s="51" t="str">
        <f t="shared" si="36"/>
        <v>-</v>
      </c>
      <c r="L542" s="51"/>
      <c r="M542" s="51"/>
      <c r="N542" s="51"/>
      <c r="O542" s="51"/>
      <c r="P542" s="51"/>
      <c r="Q542" s="51"/>
      <c r="R542" s="51"/>
      <c r="S542" s="51"/>
      <c r="T542" s="51"/>
      <c r="U542" s="51"/>
      <c r="V542" s="51"/>
      <c r="W542" s="51"/>
      <c r="X542" s="51"/>
      <c r="Y542" s="51"/>
      <c r="Z542" s="51"/>
      <c r="AA542" s="51"/>
      <c r="AB542" s="51"/>
      <c r="AC542" s="51"/>
      <c r="AD542" s="51"/>
      <c r="AE542" s="51"/>
    </row>
    <row r="543" spans="11:31">
      <c r="K543" s="51" t="str">
        <f t="shared" si="36"/>
        <v>-</v>
      </c>
      <c r="L543" s="51"/>
      <c r="M543" s="51"/>
      <c r="N543" s="51"/>
      <c r="O543" s="51"/>
      <c r="P543" s="51"/>
      <c r="Q543" s="51"/>
      <c r="R543" s="51"/>
      <c r="S543" s="51"/>
      <c r="T543" s="51"/>
      <c r="U543" s="51"/>
      <c r="V543" s="51"/>
      <c r="W543" s="51"/>
      <c r="X543" s="51"/>
      <c r="Y543" s="51"/>
      <c r="Z543" s="51"/>
      <c r="AA543" s="51"/>
      <c r="AB543" s="51"/>
      <c r="AC543" s="51"/>
      <c r="AD543" s="51"/>
      <c r="AE543" s="51"/>
    </row>
    <row r="544" spans="11:31">
      <c r="K544" s="51" t="str">
        <f t="shared" si="36"/>
        <v>-</v>
      </c>
      <c r="L544" s="51"/>
      <c r="M544" s="51"/>
      <c r="N544" s="51"/>
      <c r="O544" s="51"/>
      <c r="P544" s="51"/>
      <c r="Q544" s="51"/>
      <c r="R544" s="51"/>
      <c r="S544" s="51"/>
      <c r="T544" s="51"/>
      <c r="U544" s="51"/>
      <c r="V544" s="51"/>
      <c r="W544" s="51"/>
      <c r="X544" s="51"/>
      <c r="Y544" s="51"/>
      <c r="Z544" s="51"/>
      <c r="AA544" s="51"/>
      <c r="AB544" s="51"/>
      <c r="AC544" s="51"/>
      <c r="AD544" s="51"/>
      <c r="AE544" s="51"/>
    </row>
    <row r="545" spans="11:31">
      <c r="K545" s="51" t="str">
        <f t="shared" si="36"/>
        <v>-</v>
      </c>
      <c r="L545" s="51"/>
      <c r="M545" s="51"/>
      <c r="N545" s="51"/>
      <c r="O545" s="51"/>
      <c r="P545" s="51"/>
      <c r="Q545" s="51"/>
      <c r="R545" s="51"/>
      <c r="S545" s="51"/>
      <c r="T545" s="51"/>
      <c r="U545" s="51"/>
      <c r="V545" s="51"/>
      <c r="W545" s="51"/>
      <c r="X545" s="51"/>
      <c r="Y545" s="51"/>
      <c r="Z545" s="51"/>
      <c r="AA545" s="51"/>
      <c r="AB545" s="51"/>
      <c r="AC545" s="51"/>
      <c r="AD545" s="51"/>
      <c r="AE545" s="51"/>
    </row>
    <row r="546" spans="11:31">
      <c r="K546" s="51" t="str">
        <f t="shared" si="36"/>
        <v>-</v>
      </c>
      <c r="L546" s="51"/>
      <c r="M546" s="51"/>
      <c r="N546" s="51"/>
      <c r="O546" s="51"/>
      <c r="P546" s="51"/>
      <c r="Q546" s="51"/>
      <c r="R546" s="51"/>
      <c r="S546" s="51"/>
      <c r="T546" s="51"/>
      <c r="U546" s="51"/>
      <c r="V546" s="51"/>
      <c r="W546" s="51"/>
      <c r="X546" s="51"/>
      <c r="Y546" s="51"/>
      <c r="Z546" s="51"/>
      <c r="AA546" s="51"/>
      <c r="AB546" s="51"/>
      <c r="AC546" s="51"/>
      <c r="AD546" s="51"/>
      <c r="AE546" s="51"/>
    </row>
    <row r="547" spans="11:31">
      <c r="K547" s="51" t="str">
        <f t="shared" si="36"/>
        <v>-</v>
      </c>
      <c r="L547" s="51"/>
      <c r="M547" s="51"/>
      <c r="N547" s="51"/>
      <c r="O547" s="51"/>
      <c r="P547" s="51"/>
      <c r="Q547" s="51"/>
      <c r="R547" s="51"/>
      <c r="S547" s="51"/>
      <c r="T547" s="51"/>
      <c r="U547" s="51"/>
      <c r="V547" s="51"/>
      <c r="W547" s="51"/>
      <c r="X547" s="51"/>
      <c r="Y547" s="51"/>
      <c r="Z547" s="51"/>
      <c r="AA547" s="51"/>
      <c r="AB547" s="51"/>
      <c r="AC547" s="51"/>
      <c r="AD547" s="51"/>
      <c r="AE547" s="51"/>
    </row>
    <row r="548" spans="11:31">
      <c r="K548" s="51" t="str">
        <f t="shared" si="36"/>
        <v>-</v>
      </c>
      <c r="L548" s="51"/>
      <c r="M548" s="51"/>
      <c r="N548" s="51"/>
      <c r="O548" s="51"/>
      <c r="P548" s="51"/>
      <c r="Q548" s="51"/>
      <c r="R548" s="51"/>
      <c r="S548" s="51"/>
      <c r="T548" s="51"/>
      <c r="U548" s="51"/>
      <c r="V548" s="51"/>
      <c r="W548" s="51"/>
      <c r="X548" s="51"/>
      <c r="Y548" s="51"/>
      <c r="Z548" s="51"/>
      <c r="AA548" s="51"/>
      <c r="AB548" s="51"/>
      <c r="AC548" s="51"/>
      <c r="AD548" s="51"/>
      <c r="AE548" s="51"/>
    </row>
    <row r="549" spans="11:31">
      <c r="K549" s="51" t="str">
        <f t="shared" si="36"/>
        <v>-</v>
      </c>
      <c r="L549" s="51"/>
      <c r="M549" s="51"/>
      <c r="N549" s="51"/>
      <c r="O549" s="51"/>
      <c r="P549" s="51"/>
      <c r="Q549" s="51"/>
      <c r="R549" s="51"/>
      <c r="S549" s="51"/>
      <c r="T549" s="51"/>
      <c r="U549" s="51"/>
      <c r="V549" s="51"/>
      <c r="W549" s="51"/>
      <c r="X549" s="51"/>
      <c r="Y549" s="51"/>
      <c r="Z549" s="51"/>
      <c r="AA549" s="51"/>
      <c r="AB549" s="51"/>
      <c r="AC549" s="51"/>
      <c r="AD549" s="51"/>
      <c r="AE549" s="51"/>
    </row>
    <row r="550" spans="11:31">
      <c r="K550" s="51" t="str">
        <f t="shared" si="36"/>
        <v>-</v>
      </c>
      <c r="L550" s="51"/>
      <c r="M550" s="51"/>
      <c r="N550" s="51"/>
      <c r="O550" s="51"/>
      <c r="P550" s="51"/>
      <c r="Q550" s="51"/>
      <c r="R550" s="51"/>
      <c r="S550" s="51"/>
      <c r="T550" s="51"/>
      <c r="U550" s="51"/>
      <c r="V550" s="51"/>
      <c r="W550" s="51"/>
      <c r="X550" s="51"/>
      <c r="Y550" s="51"/>
      <c r="Z550" s="51"/>
      <c r="AA550" s="51"/>
      <c r="AB550" s="51"/>
      <c r="AC550" s="51"/>
      <c r="AD550" s="51"/>
      <c r="AE550" s="51"/>
    </row>
    <row r="551" spans="11:31">
      <c r="K551" s="51" t="str">
        <f t="shared" si="36"/>
        <v>-</v>
      </c>
      <c r="L551" s="51"/>
      <c r="M551" s="51"/>
      <c r="N551" s="51"/>
      <c r="O551" s="51"/>
      <c r="P551" s="51"/>
      <c r="Q551" s="51"/>
      <c r="R551" s="51"/>
      <c r="S551" s="51"/>
      <c r="T551" s="51"/>
      <c r="U551" s="51"/>
      <c r="V551" s="51"/>
      <c r="W551" s="51"/>
      <c r="X551" s="51"/>
      <c r="Y551" s="51"/>
      <c r="Z551" s="51"/>
      <c r="AA551" s="51"/>
      <c r="AB551" s="51"/>
      <c r="AC551" s="51"/>
      <c r="AD551" s="51"/>
      <c r="AE551" s="51"/>
    </row>
    <row r="552" spans="11:31">
      <c r="K552" s="51" t="str">
        <f t="shared" si="36"/>
        <v>-</v>
      </c>
      <c r="L552" s="51"/>
      <c r="M552" s="51"/>
      <c r="N552" s="51"/>
      <c r="O552" s="51"/>
      <c r="P552" s="51"/>
      <c r="Q552" s="51"/>
      <c r="R552" s="51"/>
      <c r="S552" s="51"/>
      <c r="T552" s="51"/>
      <c r="U552" s="51"/>
      <c r="V552" s="51"/>
      <c r="W552" s="51"/>
      <c r="X552" s="51"/>
      <c r="Y552" s="51"/>
      <c r="Z552" s="51"/>
      <c r="AA552" s="51"/>
      <c r="AB552" s="51"/>
      <c r="AC552" s="51"/>
      <c r="AD552" s="51"/>
      <c r="AE552" s="51"/>
    </row>
    <row r="553" spans="11:31">
      <c r="K553" s="51" t="str">
        <f t="shared" si="36"/>
        <v>-</v>
      </c>
      <c r="L553" s="51"/>
      <c r="M553" s="51"/>
      <c r="N553" s="51"/>
      <c r="O553" s="51"/>
      <c r="P553" s="51"/>
      <c r="Q553" s="51"/>
      <c r="R553" s="51"/>
      <c r="S553" s="51"/>
      <c r="T553" s="51"/>
      <c r="U553" s="51"/>
      <c r="V553" s="51"/>
      <c r="W553" s="51"/>
      <c r="X553" s="51"/>
      <c r="Y553" s="51"/>
      <c r="Z553" s="51"/>
      <c r="AA553" s="51"/>
      <c r="AB553" s="51"/>
      <c r="AC553" s="51"/>
      <c r="AD553" s="51"/>
      <c r="AE553" s="51"/>
    </row>
    <row r="554" spans="11:31">
      <c r="K554" s="51" t="str">
        <f t="shared" si="36"/>
        <v>-</v>
      </c>
      <c r="L554" s="51"/>
      <c r="M554" s="51"/>
      <c r="N554" s="51"/>
      <c r="O554" s="51"/>
      <c r="P554" s="51"/>
      <c r="Q554" s="51"/>
      <c r="R554" s="51"/>
      <c r="S554" s="51"/>
      <c r="T554" s="51"/>
      <c r="U554" s="51"/>
      <c r="V554" s="51"/>
      <c r="W554" s="51"/>
      <c r="X554" s="51"/>
      <c r="Y554" s="51"/>
      <c r="Z554" s="51"/>
      <c r="AA554" s="51"/>
      <c r="AB554" s="51"/>
      <c r="AC554" s="51"/>
      <c r="AD554" s="51"/>
      <c r="AE554" s="51"/>
    </row>
    <row r="555" spans="11:31">
      <c r="K555" s="51" t="str">
        <f t="shared" si="36"/>
        <v>-</v>
      </c>
      <c r="L555" s="51"/>
      <c r="M555" s="51"/>
      <c r="N555" s="51"/>
      <c r="O555" s="51"/>
      <c r="P555" s="51"/>
      <c r="Q555" s="51"/>
      <c r="R555" s="51"/>
      <c r="S555" s="51"/>
      <c r="T555" s="51"/>
      <c r="U555" s="51"/>
      <c r="V555" s="51"/>
      <c r="W555" s="51"/>
      <c r="X555" s="51"/>
      <c r="Y555" s="51"/>
      <c r="Z555" s="51"/>
      <c r="AA555" s="51"/>
      <c r="AB555" s="51"/>
      <c r="AC555" s="51"/>
      <c r="AD555" s="51"/>
      <c r="AE555" s="51"/>
    </row>
    <row r="556" spans="11:31">
      <c r="K556" s="51" t="str">
        <f t="shared" si="36"/>
        <v>-</v>
      </c>
      <c r="L556" s="51"/>
      <c r="M556" s="51"/>
      <c r="N556" s="51"/>
      <c r="O556" s="51"/>
      <c r="P556" s="51"/>
      <c r="Q556" s="51"/>
      <c r="R556" s="51"/>
      <c r="S556" s="51"/>
      <c r="T556" s="51"/>
      <c r="U556" s="51"/>
      <c r="V556" s="51"/>
      <c r="W556" s="51"/>
      <c r="X556" s="51"/>
      <c r="Y556" s="51"/>
      <c r="Z556" s="51"/>
      <c r="AA556" s="51"/>
      <c r="AB556" s="51"/>
      <c r="AC556" s="51"/>
      <c r="AD556" s="51"/>
      <c r="AE556" s="51"/>
    </row>
    <row r="557" spans="11:31">
      <c r="K557" s="51" t="str">
        <f t="shared" si="36"/>
        <v>-</v>
      </c>
      <c r="L557" s="51"/>
      <c r="M557" s="51"/>
      <c r="N557" s="51"/>
      <c r="O557" s="51"/>
      <c r="P557" s="51"/>
      <c r="Q557" s="51"/>
      <c r="R557" s="51"/>
      <c r="S557" s="51"/>
      <c r="T557" s="51"/>
      <c r="U557" s="51"/>
      <c r="V557" s="51"/>
      <c r="W557" s="51"/>
      <c r="X557" s="51"/>
      <c r="Y557" s="51"/>
      <c r="Z557" s="51"/>
      <c r="AA557" s="51"/>
      <c r="AB557" s="51"/>
      <c r="AC557" s="51"/>
      <c r="AD557" s="51"/>
      <c r="AE557" s="51"/>
    </row>
    <row r="558" spans="11:31">
      <c r="K558" s="51" t="str">
        <f t="shared" si="36"/>
        <v>-</v>
      </c>
      <c r="L558" s="51"/>
      <c r="M558" s="51"/>
      <c r="N558" s="51"/>
      <c r="O558" s="51"/>
      <c r="P558" s="51"/>
      <c r="Q558" s="51"/>
      <c r="R558" s="51"/>
      <c r="S558" s="51"/>
      <c r="T558" s="51"/>
      <c r="U558" s="51"/>
      <c r="V558" s="51"/>
      <c r="W558" s="51"/>
      <c r="X558" s="51"/>
      <c r="Y558" s="51"/>
      <c r="Z558" s="51"/>
      <c r="AA558" s="51"/>
      <c r="AB558" s="51"/>
      <c r="AC558" s="51"/>
      <c r="AD558" s="51"/>
      <c r="AE558" s="51"/>
    </row>
    <row r="559" spans="11:31">
      <c r="K559" s="51" t="str">
        <f t="shared" si="36"/>
        <v>-</v>
      </c>
      <c r="L559" s="51"/>
      <c r="M559" s="51"/>
      <c r="N559" s="51"/>
      <c r="O559" s="51"/>
      <c r="P559" s="51"/>
      <c r="Q559" s="51"/>
      <c r="R559" s="51"/>
      <c r="S559" s="51"/>
      <c r="T559" s="51"/>
      <c r="U559" s="51"/>
      <c r="V559" s="51"/>
      <c r="W559" s="51"/>
      <c r="X559" s="51"/>
      <c r="Y559" s="51"/>
      <c r="Z559" s="51"/>
      <c r="AA559" s="51"/>
      <c r="AB559" s="51"/>
      <c r="AC559" s="51"/>
      <c r="AD559" s="51"/>
      <c r="AE559" s="51"/>
    </row>
    <row r="560" spans="11:31">
      <c r="K560" s="51" t="str">
        <f t="shared" si="36"/>
        <v>-</v>
      </c>
      <c r="L560" s="51"/>
      <c r="M560" s="51"/>
      <c r="N560" s="51"/>
      <c r="O560" s="51"/>
      <c r="P560" s="51"/>
      <c r="Q560" s="51"/>
      <c r="R560" s="51"/>
      <c r="S560" s="51"/>
      <c r="T560" s="51"/>
      <c r="U560" s="51"/>
      <c r="V560" s="51"/>
      <c r="W560" s="51"/>
      <c r="X560" s="51"/>
      <c r="Y560" s="51"/>
      <c r="Z560" s="51"/>
      <c r="AA560" s="51"/>
      <c r="AB560" s="51"/>
      <c r="AC560" s="51"/>
      <c r="AD560" s="51"/>
      <c r="AE560" s="51"/>
    </row>
    <row r="561" spans="11:31">
      <c r="K561" s="51" t="str">
        <f t="shared" si="36"/>
        <v>-</v>
      </c>
      <c r="L561" s="51"/>
      <c r="M561" s="51"/>
      <c r="N561" s="51"/>
      <c r="O561" s="51"/>
      <c r="P561" s="51"/>
      <c r="Q561" s="51"/>
      <c r="R561" s="51"/>
      <c r="S561" s="51"/>
      <c r="T561" s="51"/>
      <c r="U561" s="51"/>
      <c r="V561" s="51"/>
      <c r="W561" s="51"/>
      <c r="X561" s="51"/>
      <c r="Y561" s="51"/>
      <c r="Z561" s="51"/>
      <c r="AA561" s="51"/>
      <c r="AB561" s="51"/>
      <c r="AC561" s="51"/>
      <c r="AD561" s="51"/>
      <c r="AE561" s="51"/>
    </row>
    <row r="562" spans="11:31">
      <c r="K562" s="51" t="str">
        <f t="shared" si="36"/>
        <v>-</v>
      </c>
      <c r="L562" s="51"/>
      <c r="M562" s="51"/>
      <c r="N562" s="51"/>
      <c r="O562" s="51"/>
      <c r="P562" s="51"/>
      <c r="Q562" s="51"/>
      <c r="R562" s="51"/>
      <c r="S562" s="51"/>
      <c r="T562" s="51"/>
      <c r="U562" s="51"/>
      <c r="V562" s="51"/>
      <c r="W562" s="51"/>
      <c r="X562" s="51"/>
      <c r="Y562" s="51"/>
      <c r="Z562" s="51"/>
      <c r="AA562" s="51"/>
      <c r="AB562" s="51"/>
      <c r="AC562" s="51"/>
      <c r="AD562" s="51"/>
      <c r="AE562" s="51"/>
    </row>
    <row r="563" spans="11:31">
      <c r="K563" s="51" t="str">
        <f t="shared" si="36"/>
        <v>-</v>
      </c>
      <c r="L563" s="51"/>
      <c r="M563" s="51"/>
      <c r="N563" s="51"/>
      <c r="O563" s="51"/>
      <c r="P563" s="51"/>
      <c r="Q563" s="51"/>
      <c r="R563" s="51"/>
      <c r="S563" s="51"/>
      <c r="T563" s="51"/>
      <c r="U563" s="51"/>
      <c r="V563" s="51"/>
      <c r="W563" s="51"/>
      <c r="X563" s="51"/>
      <c r="Y563" s="51"/>
      <c r="Z563" s="51"/>
      <c r="AA563" s="51"/>
      <c r="AB563" s="51"/>
      <c r="AC563" s="51"/>
      <c r="AD563" s="51"/>
      <c r="AE563" s="51"/>
    </row>
    <row r="564" spans="11:31">
      <c r="K564" s="51" t="str">
        <f t="shared" si="36"/>
        <v>-</v>
      </c>
      <c r="L564" s="51"/>
      <c r="M564" s="51"/>
      <c r="N564" s="51"/>
      <c r="O564" s="51"/>
      <c r="P564" s="51"/>
      <c r="Q564" s="51"/>
      <c r="R564" s="51"/>
      <c r="S564" s="51"/>
      <c r="T564" s="51"/>
      <c r="U564" s="51"/>
      <c r="V564" s="51"/>
      <c r="W564" s="51"/>
      <c r="X564" s="51"/>
      <c r="Y564" s="51"/>
      <c r="Z564" s="51"/>
      <c r="AA564" s="51"/>
      <c r="AB564" s="51"/>
      <c r="AC564" s="51"/>
      <c r="AD564" s="51"/>
      <c r="AE564" s="51"/>
    </row>
    <row r="565" spans="11:31">
      <c r="K565" s="51" t="str">
        <f t="shared" si="36"/>
        <v>-</v>
      </c>
      <c r="L565" s="51"/>
      <c r="M565" s="51"/>
      <c r="N565" s="51"/>
      <c r="O565" s="51"/>
      <c r="P565" s="51"/>
      <c r="Q565" s="51"/>
      <c r="R565" s="51"/>
      <c r="S565" s="51"/>
      <c r="T565" s="51"/>
      <c r="U565" s="51"/>
      <c r="V565" s="51"/>
      <c r="W565" s="51"/>
      <c r="X565" s="51"/>
      <c r="Y565" s="51"/>
      <c r="Z565" s="51"/>
      <c r="AA565" s="51"/>
      <c r="AB565" s="51"/>
      <c r="AC565" s="51"/>
      <c r="AD565" s="51"/>
      <c r="AE565" s="51"/>
    </row>
    <row r="566" spans="11:31">
      <c r="K566" s="51" t="str">
        <f t="shared" si="36"/>
        <v>-</v>
      </c>
      <c r="L566" s="51"/>
      <c r="M566" s="51"/>
      <c r="N566" s="51"/>
      <c r="O566" s="51"/>
      <c r="P566" s="51"/>
      <c r="Q566" s="51"/>
      <c r="R566" s="51"/>
      <c r="S566" s="51"/>
      <c r="T566" s="51"/>
      <c r="U566" s="51"/>
      <c r="V566" s="51"/>
      <c r="W566" s="51"/>
      <c r="X566" s="51"/>
      <c r="Y566" s="51"/>
      <c r="Z566" s="51"/>
      <c r="AA566" s="51"/>
      <c r="AB566" s="51"/>
      <c r="AC566" s="51"/>
      <c r="AD566" s="51"/>
      <c r="AE566" s="51"/>
    </row>
    <row r="567" spans="11:31">
      <c r="K567" s="51" t="str">
        <f t="shared" si="36"/>
        <v>-</v>
      </c>
      <c r="L567" s="51"/>
      <c r="M567" s="51"/>
      <c r="N567" s="51"/>
      <c r="O567" s="51"/>
      <c r="P567" s="51"/>
      <c r="Q567" s="51"/>
      <c r="R567" s="51"/>
      <c r="S567" s="51"/>
      <c r="T567" s="51"/>
      <c r="U567" s="51"/>
      <c r="V567" s="51"/>
      <c r="W567" s="51"/>
      <c r="X567" s="51"/>
      <c r="Y567" s="51"/>
      <c r="Z567" s="51"/>
      <c r="AA567" s="51"/>
      <c r="AB567" s="51"/>
      <c r="AC567" s="51"/>
      <c r="AD567" s="51"/>
      <c r="AE567" s="51"/>
    </row>
    <row r="568" spans="11:31">
      <c r="K568" s="51" t="str">
        <f t="shared" si="36"/>
        <v>-</v>
      </c>
      <c r="L568" s="51"/>
      <c r="M568" s="51"/>
      <c r="N568" s="51"/>
      <c r="O568" s="51"/>
      <c r="P568" s="51"/>
      <c r="Q568" s="51"/>
      <c r="R568" s="51"/>
      <c r="S568" s="51"/>
      <c r="T568" s="51"/>
      <c r="U568" s="51"/>
      <c r="V568" s="51"/>
      <c r="W568" s="51"/>
      <c r="X568" s="51"/>
      <c r="Y568" s="51"/>
      <c r="Z568" s="51"/>
      <c r="AA568" s="51"/>
      <c r="AB568" s="51"/>
      <c r="AC568" s="51"/>
      <c r="AD568" s="51"/>
      <c r="AE568" s="51"/>
    </row>
    <row r="569" spans="11:31">
      <c r="K569" s="51" t="str">
        <f t="shared" si="36"/>
        <v>-</v>
      </c>
      <c r="L569" s="51"/>
      <c r="M569" s="51"/>
      <c r="N569" s="51"/>
      <c r="O569" s="51"/>
      <c r="P569" s="51"/>
      <c r="Q569" s="51"/>
      <c r="R569" s="51"/>
      <c r="S569" s="51"/>
      <c r="T569" s="51"/>
      <c r="U569" s="51"/>
      <c r="V569" s="51"/>
      <c r="W569" s="51"/>
      <c r="X569" s="51"/>
      <c r="Y569" s="51"/>
      <c r="Z569" s="51"/>
      <c r="AA569" s="51"/>
      <c r="AB569" s="51"/>
      <c r="AC569" s="51"/>
      <c r="AD569" s="51"/>
      <c r="AE569" s="51"/>
    </row>
    <row r="570" spans="11:31">
      <c r="K570" s="51" t="str">
        <f t="shared" si="36"/>
        <v>-</v>
      </c>
      <c r="L570" s="51"/>
      <c r="M570" s="51"/>
      <c r="N570" s="51"/>
      <c r="O570" s="51"/>
      <c r="P570" s="51"/>
      <c r="Q570" s="51"/>
      <c r="R570" s="51"/>
      <c r="S570" s="51"/>
      <c r="T570" s="51"/>
      <c r="U570" s="51"/>
      <c r="V570" s="51"/>
      <c r="W570" s="51"/>
      <c r="X570" s="51"/>
      <c r="Y570" s="51"/>
      <c r="Z570" s="51"/>
      <c r="AA570" s="51"/>
      <c r="AB570" s="51"/>
      <c r="AC570" s="51"/>
      <c r="AD570" s="51"/>
      <c r="AE570" s="51"/>
    </row>
    <row r="571" spans="11:31">
      <c r="K571" s="51" t="str">
        <f t="shared" si="36"/>
        <v>-</v>
      </c>
      <c r="L571" s="51"/>
      <c r="M571" s="51"/>
      <c r="N571" s="51"/>
      <c r="O571" s="51"/>
      <c r="P571" s="51"/>
      <c r="Q571" s="51"/>
      <c r="R571" s="51"/>
      <c r="S571" s="51"/>
      <c r="T571" s="51"/>
      <c r="U571" s="51"/>
      <c r="V571" s="51"/>
      <c r="W571" s="51"/>
      <c r="X571" s="51"/>
      <c r="Y571" s="51"/>
      <c r="Z571" s="51"/>
      <c r="AA571" s="51"/>
      <c r="AB571" s="51"/>
      <c r="AC571" s="51"/>
      <c r="AD571" s="51"/>
      <c r="AE571" s="51"/>
    </row>
    <row r="572" spans="11:31">
      <c r="K572" s="51" t="str">
        <f t="shared" si="36"/>
        <v>-</v>
      </c>
      <c r="L572" s="51"/>
      <c r="M572" s="51"/>
      <c r="N572" s="51"/>
      <c r="O572" s="51"/>
      <c r="P572" s="51"/>
      <c r="Q572" s="51"/>
      <c r="R572" s="51"/>
      <c r="S572" s="51"/>
      <c r="T572" s="51"/>
      <c r="U572" s="51"/>
      <c r="V572" s="51"/>
      <c r="W572" s="51"/>
      <c r="X572" s="51"/>
      <c r="Y572" s="51"/>
      <c r="Z572" s="51"/>
      <c r="AA572" s="51"/>
      <c r="AB572" s="51"/>
      <c r="AC572" s="51"/>
      <c r="AD572" s="51"/>
      <c r="AE572" s="51"/>
    </row>
    <row r="573" spans="11:31">
      <c r="K573" s="51" t="str">
        <f t="shared" si="36"/>
        <v>-</v>
      </c>
      <c r="L573" s="51"/>
      <c r="M573" s="51"/>
      <c r="N573" s="51"/>
      <c r="O573" s="51"/>
      <c r="P573" s="51"/>
      <c r="Q573" s="51"/>
      <c r="R573" s="51"/>
      <c r="S573" s="51"/>
      <c r="T573" s="51"/>
      <c r="U573" s="51"/>
      <c r="V573" s="51"/>
      <c r="W573" s="51"/>
      <c r="X573" s="51"/>
      <c r="Y573" s="51"/>
      <c r="Z573" s="51"/>
      <c r="AA573" s="51"/>
      <c r="AB573" s="51"/>
      <c r="AC573" s="51"/>
      <c r="AD573" s="51"/>
      <c r="AE573" s="51"/>
    </row>
    <row r="574" spans="11:31">
      <c r="K574" s="51" t="str">
        <f t="shared" si="36"/>
        <v>-</v>
      </c>
      <c r="L574" s="51"/>
      <c r="M574" s="51"/>
      <c r="N574" s="51"/>
      <c r="O574" s="51"/>
      <c r="P574" s="51"/>
      <c r="Q574" s="51"/>
      <c r="R574" s="51"/>
      <c r="S574" s="51"/>
      <c r="T574" s="51"/>
      <c r="U574" s="51"/>
      <c r="V574" s="51"/>
      <c r="W574" s="51"/>
      <c r="X574" s="51"/>
      <c r="Y574" s="51"/>
      <c r="Z574" s="51"/>
      <c r="AA574" s="51"/>
      <c r="AB574" s="51"/>
      <c r="AC574" s="51"/>
      <c r="AD574" s="51"/>
      <c r="AE574" s="51"/>
    </row>
    <row r="575" spans="11:31">
      <c r="K575" s="51" t="str">
        <f t="shared" si="36"/>
        <v>-</v>
      </c>
      <c r="L575" s="51"/>
      <c r="M575" s="51"/>
      <c r="N575" s="51"/>
      <c r="O575" s="51"/>
      <c r="P575" s="51"/>
      <c r="Q575" s="51"/>
      <c r="R575" s="51"/>
      <c r="S575" s="51"/>
      <c r="T575" s="51"/>
      <c r="U575" s="51"/>
      <c r="V575" s="51"/>
      <c r="W575" s="51"/>
      <c r="X575" s="51"/>
      <c r="Y575" s="51"/>
      <c r="Z575" s="51"/>
      <c r="AA575" s="51"/>
      <c r="AB575" s="51"/>
      <c r="AC575" s="51"/>
      <c r="AD575" s="51"/>
      <c r="AE575" s="51"/>
    </row>
    <row r="576" spans="11:31">
      <c r="K576" s="51" t="str">
        <f t="shared" si="36"/>
        <v>-</v>
      </c>
      <c r="L576" s="51"/>
      <c r="M576" s="51"/>
      <c r="N576" s="51"/>
      <c r="O576" s="51"/>
      <c r="P576" s="51"/>
      <c r="Q576" s="51"/>
      <c r="R576" s="51"/>
      <c r="S576" s="51"/>
      <c r="T576" s="51"/>
      <c r="U576" s="51"/>
      <c r="V576" s="51"/>
      <c r="W576" s="51"/>
      <c r="X576" s="51"/>
      <c r="Y576" s="51"/>
      <c r="Z576" s="51"/>
      <c r="AA576" s="51"/>
      <c r="AB576" s="51"/>
      <c r="AC576" s="51"/>
      <c r="AD576" s="51"/>
      <c r="AE576" s="51"/>
    </row>
    <row r="577" spans="11:31">
      <c r="K577" s="51" t="str">
        <f t="shared" si="36"/>
        <v>-</v>
      </c>
      <c r="L577" s="51"/>
      <c r="M577" s="51"/>
      <c r="N577" s="51"/>
      <c r="O577" s="51"/>
      <c r="P577" s="51"/>
      <c r="Q577" s="51"/>
      <c r="R577" s="51"/>
      <c r="S577" s="51"/>
      <c r="T577" s="51"/>
      <c r="U577" s="51"/>
      <c r="V577" s="51"/>
      <c r="W577" s="51"/>
      <c r="X577" s="51"/>
      <c r="Y577" s="51"/>
      <c r="Z577" s="51"/>
      <c r="AA577" s="51"/>
      <c r="AB577" s="51"/>
      <c r="AC577" s="51"/>
      <c r="AD577" s="51"/>
      <c r="AE577" s="51"/>
    </row>
    <row r="578" spans="11:31">
      <c r="K578" s="51" t="str">
        <f t="shared" si="36"/>
        <v>-</v>
      </c>
      <c r="L578" s="51"/>
      <c r="M578" s="51"/>
      <c r="N578" s="51"/>
      <c r="O578" s="51"/>
      <c r="P578" s="51"/>
      <c r="Q578" s="51"/>
      <c r="R578" s="51"/>
      <c r="S578" s="51"/>
      <c r="T578" s="51"/>
      <c r="U578" s="51"/>
      <c r="V578" s="51"/>
      <c r="W578" s="51"/>
      <c r="X578" s="51"/>
      <c r="Y578" s="51"/>
      <c r="Z578" s="51"/>
      <c r="AA578" s="51"/>
      <c r="AB578" s="51"/>
      <c r="AC578" s="51"/>
      <c r="AD578" s="51"/>
      <c r="AE578" s="51"/>
    </row>
    <row r="579" spans="11:31">
      <c r="K579" s="51" t="str">
        <f t="shared" si="36"/>
        <v>-</v>
      </c>
      <c r="L579" s="51"/>
      <c r="M579" s="51"/>
      <c r="N579" s="51"/>
      <c r="O579" s="51"/>
      <c r="P579" s="51"/>
      <c r="Q579" s="51"/>
      <c r="R579" s="51"/>
      <c r="S579" s="51"/>
      <c r="T579" s="51"/>
      <c r="U579" s="51"/>
      <c r="V579" s="51"/>
      <c r="W579" s="51"/>
      <c r="X579" s="51"/>
      <c r="Y579" s="51"/>
      <c r="Z579" s="51"/>
      <c r="AA579" s="51"/>
      <c r="AB579" s="51"/>
      <c r="AC579" s="51"/>
      <c r="AD579" s="51"/>
      <c r="AE579" s="51"/>
    </row>
    <row r="580" spans="11:31">
      <c r="K580" s="51" t="str">
        <f t="shared" ref="K580:K643" si="37">CONCATENATE(H580,"-",I580)</f>
        <v>-</v>
      </c>
      <c r="L580" s="51"/>
      <c r="M580" s="51"/>
      <c r="N580" s="51"/>
      <c r="O580" s="51"/>
      <c r="P580" s="51"/>
      <c r="Q580" s="51"/>
      <c r="R580" s="51"/>
      <c r="S580" s="51"/>
      <c r="T580" s="51"/>
      <c r="U580" s="51"/>
      <c r="V580" s="51"/>
      <c r="W580" s="51"/>
      <c r="X580" s="51"/>
      <c r="Y580" s="51"/>
      <c r="Z580" s="51"/>
      <c r="AA580" s="51"/>
      <c r="AB580" s="51"/>
      <c r="AC580" s="51"/>
      <c r="AD580" s="51"/>
      <c r="AE580" s="51"/>
    </row>
    <row r="581" spans="11:31">
      <c r="K581" s="51" t="str">
        <f t="shared" si="37"/>
        <v>-</v>
      </c>
      <c r="L581" s="51"/>
      <c r="M581" s="51"/>
      <c r="N581" s="51"/>
      <c r="O581" s="51"/>
      <c r="P581" s="51"/>
      <c r="Q581" s="51"/>
      <c r="R581" s="51"/>
      <c r="S581" s="51"/>
      <c r="T581" s="51"/>
      <c r="U581" s="51"/>
      <c r="V581" s="51"/>
      <c r="W581" s="51"/>
      <c r="X581" s="51"/>
      <c r="Y581" s="51"/>
      <c r="Z581" s="51"/>
      <c r="AA581" s="51"/>
      <c r="AB581" s="51"/>
      <c r="AC581" s="51"/>
      <c r="AD581" s="51"/>
      <c r="AE581" s="51"/>
    </row>
    <row r="582" spans="11:31">
      <c r="K582" s="51" t="str">
        <f t="shared" si="37"/>
        <v>-</v>
      </c>
      <c r="L582" s="51"/>
      <c r="M582" s="51"/>
      <c r="N582" s="51"/>
      <c r="O582" s="51"/>
      <c r="P582" s="51"/>
      <c r="Q582" s="51"/>
      <c r="R582" s="51"/>
      <c r="S582" s="51"/>
      <c r="T582" s="51"/>
      <c r="U582" s="51"/>
      <c r="V582" s="51"/>
      <c r="W582" s="51"/>
      <c r="X582" s="51"/>
      <c r="Y582" s="51"/>
      <c r="Z582" s="51"/>
      <c r="AA582" s="51"/>
      <c r="AB582" s="51"/>
      <c r="AC582" s="51"/>
      <c r="AD582" s="51"/>
      <c r="AE582" s="51"/>
    </row>
    <row r="583" spans="11:31">
      <c r="K583" s="51" t="str">
        <f t="shared" si="37"/>
        <v>-</v>
      </c>
      <c r="L583" s="51"/>
      <c r="M583" s="51"/>
      <c r="N583" s="51"/>
      <c r="O583" s="51"/>
      <c r="P583" s="51"/>
      <c r="Q583" s="51"/>
      <c r="R583" s="51"/>
      <c r="S583" s="51"/>
      <c r="T583" s="51"/>
      <c r="U583" s="51"/>
      <c r="V583" s="51"/>
      <c r="W583" s="51"/>
      <c r="X583" s="51"/>
      <c r="Y583" s="51"/>
      <c r="Z583" s="51"/>
      <c r="AA583" s="51"/>
      <c r="AB583" s="51"/>
      <c r="AC583" s="51"/>
      <c r="AD583" s="51"/>
      <c r="AE583" s="51"/>
    </row>
    <row r="584" spans="11:31">
      <c r="K584" s="51" t="str">
        <f t="shared" si="37"/>
        <v>-</v>
      </c>
      <c r="L584" s="51"/>
      <c r="M584" s="51"/>
      <c r="N584" s="51"/>
      <c r="O584" s="51"/>
      <c r="P584" s="51"/>
      <c r="Q584" s="51"/>
      <c r="R584" s="51"/>
      <c r="S584" s="51"/>
      <c r="T584" s="51"/>
      <c r="U584" s="51"/>
      <c r="V584" s="51"/>
      <c r="W584" s="51"/>
      <c r="X584" s="51"/>
      <c r="Y584" s="51"/>
      <c r="Z584" s="51"/>
      <c r="AA584" s="51"/>
      <c r="AB584" s="51"/>
      <c r="AC584" s="51"/>
      <c r="AD584" s="51"/>
      <c r="AE584" s="51"/>
    </row>
    <row r="585" spans="11:31">
      <c r="K585" s="51" t="str">
        <f t="shared" si="37"/>
        <v>-</v>
      </c>
      <c r="L585" s="51"/>
      <c r="M585" s="51"/>
      <c r="N585" s="51"/>
      <c r="O585" s="51"/>
      <c r="P585" s="51"/>
      <c r="Q585" s="51"/>
      <c r="R585" s="51"/>
      <c r="S585" s="51"/>
      <c r="T585" s="51"/>
      <c r="U585" s="51"/>
      <c r="V585" s="51"/>
      <c r="W585" s="51"/>
      <c r="X585" s="51"/>
      <c r="Y585" s="51"/>
      <c r="Z585" s="51"/>
      <c r="AA585" s="51"/>
      <c r="AB585" s="51"/>
      <c r="AC585" s="51"/>
      <c r="AD585" s="51"/>
      <c r="AE585" s="51"/>
    </row>
    <row r="586" spans="11:31">
      <c r="K586" s="51" t="str">
        <f t="shared" si="37"/>
        <v>-</v>
      </c>
      <c r="L586" s="51"/>
      <c r="M586" s="51"/>
      <c r="N586" s="51"/>
      <c r="O586" s="51"/>
      <c r="P586" s="51"/>
      <c r="Q586" s="51"/>
      <c r="R586" s="51"/>
      <c r="S586" s="51"/>
      <c r="T586" s="51"/>
      <c r="U586" s="51"/>
      <c r="V586" s="51"/>
      <c r="W586" s="51"/>
      <c r="X586" s="51"/>
      <c r="Y586" s="51"/>
      <c r="Z586" s="51"/>
      <c r="AA586" s="51"/>
      <c r="AB586" s="51"/>
      <c r="AC586" s="51"/>
      <c r="AD586" s="51"/>
      <c r="AE586" s="51"/>
    </row>
    <row r="587" spans="11:31">
      <c r="K587" s="51" t="str">
        <f t="shared" si="37"/>
        <v>-</v>
      </c>
      <c r="L587" s="51"/>
      <c r="M587" s="51"/>
      <c r="N587" s="51"/>
      <c r="O587" s="51"/>
      <c r="P587" s="51"/>
      <c r="Q587" s="51"/>
      <c r="R587" s="51"/>
      <c r="S587" s="51"/>
      <c r="T587" s="51"/>
      <c r="U587" s="51"/>
      <c r="V587" s="51"/>
      <c r="W587" s="51"/>
      <c r="X587" s="51"/>
      <c r="Y587" s="51"/>
      <c r="Z587" s="51"/>
      <c r="AA587" s="51"/>
      <c r="AB587" s="51"/>
      <c r="AC587" s="51"/>
      <c r="AD587" s="51"/>
      <c r="AE587" s="51"/>
    </row>
    <row r="588" spans="11:31">
      <c r="K588" s="51" t="str">
        <f t="shared" si="37"/>
        <v>-</v>
      </c>
      <c r="L588" s="51"/>
      <c r="M588" s="51"/>
      <c r="N588" s="51"/>
      <c r="O588" s="51"/>
      <c r="P588" s="51"/>
      <c r="Q588" s="51"/>
      <c r="R588" s="51"/>
      <c r="S588" s="51"/>
      <c r="T588" s="51"/>
      <c r="U588" s="51"/>
      <c r="V588" s="51"/>
      <c r="W588" s="51"/>
      <c r="X588" s="51"/>
      <c r="Y588" s="51"/>
      <c r="Z588" s="51"/>
      <c r="AA588" s="51"/>
      <c r="AB588" s="51"/>
      <c r="AC588" s="51"/>
      <c r="AD588" s="51"/>
      <c r="AE588" s="51"/>
    </row>
    <row r="589" spans="11:31">
      <c r="K589" s="51" t="str">
        <f t="shared" si="37"/>
        <v>-</v>
      </c>
      <c r="L589" s="51"/>
      <c r="M589" s="51"/>
      <c r="N589" s="51"/>
      <c r="O589" s="51"/>
      <c r="P589" s="51"/>
      <c r="Q589" s="51"/>
      <c r="R589" s="51"/>
      <c r="S589" s="51"/>
      <c r="T589" s="51"/>
      <c r="U589" s="51"/>
      <c r="V589" s="51"/>
      <c r="W589" s="51"/>
      <c r="X589" s="51"/>
      <c r="Y589" s="51"/>
      <c r="Z589" s="51"/>
      <c r="AA589" s="51"/>
      <c r="AB589" s="51"/>
      <c r="AC589" s="51"/>
      <c r="AD589" s="51"/>
      <c r="AE589" s="51"/>
    </row>
    <row r="590" spans="11:31">
      <c r="K590" s="51" t="str">
        <f t="shared" si="37"/>
        <v>-</v>
      </c>
      <c r="L590" s="51"/>
      <c r="M590" s="51"/>
      <c r="N590" s="51"/>
      <c r="O590" s="51"/>
      <c r="P590" s="51"/>
      <c r="Q590" s="51"/>
      <c r="R590" s="51"/>
      <c r="S590" s="51"/>
      <c r="T590" s="51"/>
      <c r="U590" s="51"/>
      <c r="V590" s="51"/>
      <c r="W590" s="51"/>
      <c r="X590" s="51"/>
      <c r="Y590" s="51"/>
      <c r="Z590" s="51"/>
      <c r="AA590" s="51"/>
      <c r="AB590" s="51"/>
      <c r="AC590" s="51"/>
      <c r="AD590" s="51"/>
      <c r="AE590" s="51"/>
    </row>
    <row r="591" spans="11:31">
      <c r="K591" s="51" t="str">
        <f t="shared" si="37"/>
        <v>-</v>
      </c>
      <c r="L591" s="51"/>
      <c r="M591" s="51"/>
      <c r="N591" s="51"/>
      <c r="O591" s="51"/>
      <c r="P591" s="51"/>
      <c r="Q591" s="51"/>
      <c r="R591" s="51"/>
      <c r="S591" s="51"/>
      <c r="T591" s="51"/>
      <c r="U591" s="51"/>
      <c r="V591" s="51"/>
      <c r="W591" s="51"/>
      <c r="X591" s="51"/>
      <c r="Y591" s="51"/>
      <c r="Z591" s="51"/>
      <c r="AA591" s="51"/>
      <c r="AB591" s="51"/>
      <c r="AC591" s="51"/>
      <c r="AD591" s="51"/>
      <c r="AE591" s="51"/>
    </row>
    <row r="592" spans="11:31">
      <c r="K592" s="51" t="str">
        <f t="shared" si="37"/>
        <v>-</v>
      </c>
      <c r="L592" s="51"/>
      <c r="M592" s="51"/>
      <c r="N592" s="51"/>
      <c r="O592" s="51"/>
      <c r="P592" s="51"/>
      <c r="Q592" s="51"/>
      <c r="R592" s="51"/>
      <c r="S592" s="51"/>
      <c r="T592" s="51"/>
      <c r="U592" s="51"/>
      <c r="V592" s="51"/>
      <c r="W592" s="51"/>
      <c r="X592" s="51"/>
      <c r="Y592" s="51"/>
      <c r="Z592" s="51"/>
      <c r="AA592" s="51"/>
      <c r="AB592" s="51"/>
      <c r="AC592" s="51"/>
      <c r="AD592" s="51"/>
      <c r="AE592" s="51"/>
    </row>
    <row r="593" spans="11:31">
      <c r="K593" s="51" t="str">
        <f t="shared" si="37"/>
        <v>-</v>
      </c>
      <c r="L593" s="51"/>
      <c r="M593" s="51"/>
      <c r="N593" s="51"/>
      <c r="O593" s="51"/>
      <c r="P593" s="51"/>
      <c r="Q593" s="51"/>
      <c r="R593" s="51"/>
      <c r="S593" s="51"/>
      <c r="T593" s="51"/>
      <c r="U593" s="51"/>
      <c r="V593" s="51"/>
      <c r="W593" s="51"/>
      <c r="X593" s="51"/>
      <c r="Y593" s="51"/>
      <c r="Z593" s="51"/>
      <c r="AA593" s="51"/>
      <c r="AB593" s="51"/>
      <c r="AC593" s="51"/>
      <c r="AD593" s="51"/>
      <c r="AE593" s="51"/>
    </row>
    <row r="594" spans="11:31">
      <c r="K594" s="51" t="str">
        <f t="shared" si="37"/>
        <v>-</v>
      </c>
      <c r="L594" s="51"/>
      <c r="M594" s="51"/>
      <c r="N594" s="51"/>
      <c r="O594" s="51"/>
      <c r="P594" s="51"/>
      <c r="Q594" s="51"/>
      <c r="R594" s="51"/>
      <c r="S594" s="51"/>
      <c r="T594" s="51"/>
      <c r="U594" s="51"/>
      <c r="V594" s="51"/>
      <c r="W594" s="51"/>
      <c r="X594" s="51"/>
      <c r="Y594" s="51"/>
      <c r="Z594" s="51"/>
      <c r="AA594" s="51"/>
      <c r="AB594" s="51"/>
      <c r="AC594" s="51"/>
      <c r="AD594" s="51"/>
      <c r="AE594" s="51"/>
    </row>
    <row r="595" spans="11:31">
      <c r="K595" s="51" t="str">
        <f t="shared" si="37"/>
        <v>-</v>
      </c>
      <c r="L595" s="51"/>
      <c r="M595" s="51"/>
      <c r="N595" s="51"/>
      <c r="O595" s="51"/>
      <c r="P595" s="51"/>
      <c r="Q595" s="51"/>
      <c r="R595" s="51"/>
      <c r="S595" s="51"/>
      <c r="T595" s="51"/>
      <c r="U595" s="51"/>
      <c r="V595" s="51"/>
      <c r="W595" s="51"/>
      <c r="X595" s="51"/>
      <c r="Y595" s="51"/>
      <c r="Z595" s="51"/>
      <c r="AA595" s="51"/>
      <c r="AB595" s="51"/>
      <c r="AC595" s="51"/>
      <c r="AD595" s="51"/>
      <c r="AE595" s="51"/>
    </row>
    <row r="596" spans="11:31">
      <c r="K596" s="51" t="str">
        <f t="shared" si="37"/>
        <v>-</v>
      </c>
      <c r="L596" s="51"/>
      <c r="M596" s="51"/>
      <c r="N596" s="51"/>
      <c r="O596" s="51"/>
      <c r="P596" s="51"/>
      <c r="Q596" s="51"/>
      <c r="R596" s="51"/>
      <c r="S596" s="51"/>
      <c r="T596" s="51"/>
      <c r="U596" s="51"/>
      <c r="V596" s="51"/>
      <c r="W596" s="51"/>
      <c r="X596" s="51"/>
      <c r="Y596" s="51"/>
      <c r="Z596" s="51"/>
      <c r="AA596" s="51"/>
      <c r="AB596" s="51"/>
      <c r="AC596" s="51"/>
      <c r="AD596" s="51"/>
      <c r="AE596" s="51"/>
    </row>
    <row r="597" spans="11:31">
      <c r="K597" s="51" t="str">
        <f t="shared" si="37"/>
        <v>-</v>
      </c>
      <c r="L597" s="51"/>
      <c r="M597" s="51"/>
      <c r="N597" s="51"/>
      <c r="O597" s="51"/>
      <c r="P597" s="51"/>
      <c r="Q597" s="51"/>
      <c r="R597" s="51"/>
      <c r="S597" s="51"/>
      <c r="T597" s="51"/>
      <c r="U597" s="51"/>
      <c r="V597" s="51"/>
      <c r="W597" s="51"/>
      <c r="X597" s="51"/>
      <c r="Y597" s="51"/>
      <c r="Z597" s="51"/>
      <c r="AA597" s="51"/>
      <c r="AB597" s="51"/>
      <c r="AC597" s="51"/>
      <c r="AD597" s="51"/>
      <c r="AE597" s="51"/>
    </row>
    <row r="598" spans="11:31">
      <c r="K598" s="51" t="str">
        <f t="shared" si="37"/>
        <v>-</v>
      </c>
      <c r="L598" s="51"/>
      <c r="M598" s="51"/>
      <c r="N598" s="51"/>
      <c r="O598" s="51"/>
      <c r="P598" s="51"/>
      <c r="Q598" s="51"/>
      <c r="R598" s="51"/>
      <c r="S598" s="51"/>
      <c r="T598" s="51"/>
      <c r="U598" s="51"/>
      <c r="V598" s="51"/>
      <c r="W598" s="51"/>
      <c r="X598" s="51"/>
      <c r="Y598" s="51"/>
      <c r="Z598" s="51"/>
      <c r="AA598" s="51"/>
      <c r="AB598" s="51"/>
      <c r="AC598" s="51"/>
      <c r="AD598" s="51"/>
      <c r="AE598" s="51"/>
    </row>
    <row r="599" spans="11:31">
      <c r="K599" s="51" t="str">
        <f t="shared" si="37"/>
        <v>-</v>
      </c>
      <c r="L599" s="51"/>
      <c r="M599" s="51"/>
      <c r="N599" s="51"/>
      <c r="O599" s="51"/>
      <c r="P599" s="51"/>
      <c r="Q599" s="51"/>
      <c r="R599" s="51"/>
      <c r="S599" s="51"/>
      <c r="T599" s="51"/>
      <c r="U599" s="51"/>
      <c r="V599" s="51"/>
      <c r="W599" s="51"/>
      <c r="X599" s="51"/>
      <c r="Y599" s="51"/>
      <c r="Z599" s="51"/>
      <c r="AA599" s="51"/>
      <c r="AB599" s="51"/>
      <c r="AC599" s="51"/>
      <c r="AD599" s="51"/>
      <c r="AE599" s="51"/>
    </row>
    <row r="600" spans="11:31">
      <c r="K600" s="51" t="str">
        <f t="shared" si="37"/>
        <v>-</v>
      </c>
      <c r="L600" s="51"/>
      <c r="M600" s="51"/>
      <c r="N600" s="51"/>
      <c r="O600" s="51"/>
      <c r="P600" s="51"/>
      <c r="Q600" s="51"/>
      <c r="R600" s="51"/>
      <c r="S600" s="51"/>
      <c r="T600" s="51"/>
      <c r="U600" s="51"/>
      <c r="V600" s="51"/>
      <c r="W600" s="51"/>
      <c r="X600" s="51"/>
      <c r="Y600" s="51"/>
      <c r="Z600" s="51"/>
      <c r="AA600" s="51"/>
      <c r="AB600" s="51"/>
      <c r="AC600" s="51"/>
      <c r="AD600" s="51"/>
      <c r="AE600" s="51"/>
    </row>
    <row r="601" spans="11:31">
      <c r="K601" s="51" t="str">
        <f t="shared" si="37"/>
        <v>-</v>
      </c>
      <c r="L601" s="51"/>
      <c r="M601" s="51"/>
      <c r="N601" s="51"/>
      <c r="O601" s="51"/>
      <c r="P601" s="51"/>
      <c r="Q601" s="51"/>
      <c r="R601" s="51"/>
      <c r="S601" s="51"/>
      <c r="T601" s="51"/>
      <c r="U601" s="51"/>
      <c r="V601" s="51"/>
      <c r="W601" s="51"/>
      <c r="X601" s="51"/>
      <c r="Y601" s="51"/>
      <c r="Z601" s="51"/>
      <c r="AA601" s="51"/>
      <c r="AB601" s="51"/>
      <c r="AC601" s="51"/>
      <c r="AD601" s="51"/>
      <c r="AE601" s="51"/>
    </row>
    <row r="602" spans="11:31">
      <c r="K602" s="51" t="str">
        <f t="shared" si="37"/>
        <v>-</v>
      </c>
      <c r="L602" s="51"/>
      <c r="M602" s="51"/>
      <c r="N602" s="51"/>
      <c r="O602" s="51"/>
      <c r="P602" s="51"/>
      <c r="Q602" s="51"/>
      <c r="R602" s="51"/>
      <c r="S602" s="51"/>
      <c r="T602" s="51"/>
      <c r="U602" s="51"/>
      <c r="V602" s="51"/>
      <c r="W602" s="51"/>
      <c r="X602" s="51"/>
      <c r="Y602" s="51"/>
      <c r="Z602" s="51"/>
      <c r="AA602" s="51"/>
      <c r="AB602" s="51"/>
      <c r="AC602" s="51"/>
      <c r="AD602" s="51"/>
      <c r="AE602" s="51"/>
    </row>
    <row r="603" spans="11:31">
      <c r="K603" s="51" t="str">
        <f t="shared" si="37"/>
        <v>-</v>
      </c>
      <c r="L603" s="51"/>
      <c r="M603" s="51"/>
      <c r="N603" s="51"/>
      <c r="O603" s="51"/>
      <c r="P603" s="51"/>
      <c r="Q603" s="51"/>
      <c r="R603" s="51"/>
      <c r="S603" s="51"/>
      <c r="T603" s="51"/>
      <c r="U603" s="51"/>
      <c r="V603" s="51"/>
      <c r="W603" s="51"/>
      <c r="X603" s="51"/>
      <c r="Y603" s="51"/>
      <c r="Z603" s="51"/>
      <c r="AA603" s="51"/>
      <c r="AB603" s="51"/>
      <c r="AC603" s="51"/>
      <c r="AD603" s="51"/>
      <c r="AE603" s="51"/>
    </row>
    <row r="604" spans="11:31">
      <c r="K604" s="51" t="str">
        <f t="shared" si="37"/>
        <v>-</v>
      </c>
      <c r="L604" s="51"/>
      <c r="M604" s="51"/>
      <c r="N604" s="51"/>
      <c r="O604" s="51"/>
      <c r="P604" s="51"/>
      <c r="Q604" s="51"/>
      <c r="R604" s="51"/>
      <c r="S604" s="51"/>
      <c r="T604" s="51"/>
      <c r="U604" s="51"/>
      <c r="V604" s="51"/>
      <c r="W604" s="51"/>
      <c r="X604" s="51"/>
      <c r="Y604" s="51"/>
      <c r="Z604" s="51"/>
      <c r="AA604" s="51"/>
      <c r="AB604" s="51"/>
      <c r="AC604" s="51"/>
      <c r="AD604" s="51"/>
      <c r="AE604" s="51"/>
    </row>
    <row r="605" spans="11:31">
      <c r="K605" s="51" t="str">
        <f t="shared" si="37"/>
        <v>-</v>
      </c>
      <c r="L605" s="51"/>
      <c r="M605" s="51"/>
      <c r="N605" s="51"/>
      <c r="O605" s="51"/>
      <c r="P605" s="51"/>
      <c r="Q605" s="51"/>
      <c r="R605" s="51"/>
      <c r="S605" s="51"/>
      <c r="T605" s="51"/>
      <c r="U605" s="51"/>
      <c r="V605" s="51"/>
      <c r="W605" s="51"/>
      <c r="X605" s="51"/>
      <c r="Y605" s="51"/>
      <c r="Z605" s="51"/>
      <c r="AA605" s="51"/>
      <c r="AB605" s="51"/>
      <c r="AC605" s="51"/>
      <c r="AD605" s="51"/>
      <c r="AE605" s="51"/>
    </row>
    <row r="606" spans="11:31">
      <c r="K606" s="51" t="str">
        <f t="shared" si="37"/>
        <v>-</v>
      </c>
      <c r="L606" s="51"/>
      <c r="M606" s="51"/>
      <c r="N606" s="51"/>
      <c r="O606" s="51"/>
      <c r="P606" s="51"/>
      <c r="Q606" s="51"/>
      <c r="R606" s="51"/>
      <c r="S606" s="51"/>
      <c r="T606" s="51"/>
      <c r="U606" s="51"/>
      <c r="V606" s="51"/>
      <c r="W606" s="51"/>
      <c r="X606" s="51"/>
      <c r="Y606" s="51"/>
      <c r="Z606" s="51"/>
      <c r="AA606" s="51"/>
      <c r="AB606" s="51"/>
      <c r="AC606" s="51"/>
      <c r="AD606" s="51"/>
      <c r="AE606" s="51"/>
    </row>
    <row r="607" spans="11:31">
      <c r="K607" s="51" t="str">
        <f t="shared" si="37"/>
        <v>-</v>
      </c>
      <c r="L607" s="51"/>
      <c r="M607" s="51"/>
      <c r="N607" s="51"/>
      <c r="O607" s="51"/>
      <c r="P607" s="51"/>
      <c r="Q607" s="51"/>
      <c r="R607" s="51"/>
      <c r="S607" s="51"/>
      <c r="T607" s="51"/>
      <c r="U607" s="51"/>
      <c r="V607" s="51"/>
      <c r="W607" s="51"/>
      <c r="X607" s="51"/>
      <c r="Y607" s="51"/>
      <c r="Z607" s="51"/>
      <c r="AA607" s="51"/>
      <c r="AB607" s="51"/>
      <c r="AC607" s="51"/>
      <c r="AD607" s="51"/>
      <c r="AE607" s="51"/>
    </row>
    <row r="608" spans="11:31">
      <c r="K608" s="51" t="str">
        <f t="shared" si="37"/>
        <v>-</v>
      </c>
      <c r="L608" s="51"/>
      <c r="M608" s="51"/>
      <c r="N608" s="51"/>
      <c r="O608" s="51"/>
      <c r="P608" s="51"/>
      <c r="Q608" s="51"/>
      <c r="R608" s="51"/>
      <c r="S608" s="51"/>
      <c r="T608" s="51"/>
      <c r="U608" s="51"/>
      <c r="V608" s="51"/>
      <c r="W608" s="51"/>
      <c r="X608" s="51"/>
      <c r="Y608" s="51"/>
      <c r="Z608" s="51"/>
      <c r="AA608" s="51"/>
      <c r="AB608" s="51"/>
      <c r="AC608" s="51"/>
      <c r="AD608" s="51"/>
      <c r="AE608" s="51"/>
    </row>
    <row r="609" spans="11:31">
      <c r="K609" s="51" t="str">
        <f t="shared" si="37"/>
        <v>-</v>
      </c>
      <c r="L609" s="51"/>
      <c r="M609" s="51"/>
      <c r="N609" s="51"/>
      <c r="O609" s="51"/>
      <c r="P609" s="51"/>
      <c r="Q609" s="51"/>
      <c r="R609" s="51"/>
      <c r="S609" s="51"/>
      <c r="T609" s="51"/>
      <c r="U609" s="51"/>
      <c r="V609" s="51"/>
      <c r="W609" s="51"/>
      <c r="X609" s="51"/>
      <c r="Y609" s="51"/>
      <c r="Z609" s="51"/>
      <c r="AA609" s="51"/>
      <c r="AB609" s="51"/>
      <c r="AC609" s="51"/>
      <c r="AD609" s="51"/>
      <c r="AE609" s="51"/>
    </row>
    <row r="610" spans="11:31">
      <c r="K610" s="51" t="str">
        <f t="shared" si="37"/>
        <v>-</v>
      </c>
      <c r="L610" s="51"/>
      <c r="M610" s="51"/>
      <c r="N610" s="51"/>
      <c r="O610" s="51"/>
      <c r="P610" s="51"/>
      <c r="Q610" s="51"/>
      <c r="R610" s="51"/>
      <c r="S610" s="51"/>
      <c r="T610" s="51"/>
      <c r="U610" s="51"/>
      <c r="V610" s="51"/>
      <c r="W610" s="51"/>
      <c r="X610" s="51"/>
      <c r="Y610" s="51"/>
      <c r="Z610" s="51"/>
      <c r="AA610" s="51"/>
      <c r="AB610" s="51"/>
      <c r="AC610" s="51"/>
      <c r="AD610" s="51"/>
      <c r="AE610" s="51"/>
    </row>
    <row r="611" spans="11:31">
      <c r="K611" s="51" t="str">
        <f t="shared" si="37"/>
        <v>-</v>
      </c>
      <c r="L611" s="51"/>
      <c r="M611" s="51"/>
      <c r="N611" s="51"/>
      <c r="O611" s="51"/>
      <c r="P611" s="51"/>
      <c r="Q611" s="51"/>
      <c r="R611" s="51"/>
      <c r="S611" s="51"/>
      <c r="T611" s="51"/>
      <c r="U611" s="51"/>
      <c r="V611" s="51"/>
      <c r="W611" s="51"/>
      <c r="X611" s="51"/>
      <c r="Y611" s="51"/>
      <c r="Z611" s="51"/>
      <c r="AA611" s="51"/>
      <c r="AB611" s="51"/>
      <c r="AC611" s="51"/>
      <c r="AD611" s="51"/>
      <c r="AE611" s="51"/>
    </row>
    <row r="612" spans="11:31">
      <c r="K612" s="51" t="str">
        <f t="shared" si="37"/>
        <v>-</v>
      </c>
      <c r="L612" s="51"/>
      <c r="M612" s="51"/>
      <c r="N612" s="51"/>
      <c r="O612" s="51"/>
      <c r="P612" s="51"/>
      <c r="Q612" s="51"/>
      <c r="R612" s="51"/>
      <c r="S612" s="51"/>
      <c r="T612" s="51"/>
      <c r="U612" s="51"/>
      <c r="V612" s="51"/>
      <c r="W612" s="51"/>
      <c r="X612" s="51"/>
      <c r="Y612" s="51"/>
      <c r="Z612" s="51"/>
      <c r="AA612" s="51"/>
      <c r="AB612" s="51"/>
      <c r="AC612" s="51"/>
      <c r="AD612" s="51"/>
      <c r="AE612" s="51"/>
    </row>
    <row r="613" spans="11:31">
      <c r="K613" s="51" t="str">
        <f t="shared" si="37"/>
        <v>-</v>
      </c>
      <c r="L613" s="51"/>
      <c r="M613" s="51"/>
      <c r="N613" s="51"/>
      <c r="O613" s="51"/>
      <c r="P613" s="51"/>
      <c r="Q613" s="51"/>
      <c r="R613" s="51"/>
      <c r="S613" s="51"/>
      <c r="T613" s="51"/>
      <c r="U613" s="51"/>
      <c r="V613" s="51"/>
      <c r="W613" s="51"/>
      <c r="X613" s="51"/>
      <c r="Y613" s="51"/>
      <c r="Z613" s="51"/>
      <c r="AA613" s="51"/>
      <c r="AB613" s="51"/>
      <c r="AC613" s="51"/>
      <c r="AD613" s="51"/>
      <c r="AE613" s="51"/>
    </row>
    <row r="614" spans="11:31">
      <c r="K614" s="51" t="str">
        <f t="shared" si="37"/>
        <v>-</v>
      </c>
      <c r="L614" s="51"/>
      <c r="M614" s="51"/>
      <c r="N614" s="51"/>
      <c r="O614" s="51"/>
      <c r="P614" s="51"/>
      <c r="Q614" s="51"/>
      <c r="R614" s="51"/>
      <c r="S614" s="51"/>
      <c r="T614" s="51"/>
      <c r="U614" s="51"/>
      <c r="V614" s="51"/>
      <c r="W614" s="51"/>
      <c r="X614" s="51"/>
      <c r="Y614" s="51"/>
      <c r="Z614" s="51"/>
      <c r="AA614" s="51"/>
      <c r="AB614" s="51"/>
      <c r="AC614" s="51"/>
      <c r="AD614" s="51"/>
      <c r="AE614" s="51"/>
    </row>
    <row r="615" spans="11:31">
      <c r="K615" s="51" t="str">
        <f t="shared" si="37"/>
        <v>-</v>
      </c>
      <c r="L615" s="51"/>
      <c r="M615" s="51"/>
      <c r="N615" s="51"/>
      <c r="O615" s="51"/>
      <c r="P615" s="51"/>
      <c r="Q615" s="51"/>
      <c r="R615" s="51"/>
      <c r="S615" s="51"/>
      <c r="T615" s="51"/>
      <c r="U615" s="51"/>
      <c r="V615" s="51"/>
      <c r="W615" s="51"/>
      <c r="X615" s="51"/>
      <c r="Y615" s="51"/>
      <c r="Z615" s="51"/>
      <c r="AA615" s="51"/>
      <c r="AB615" s="51"/>
      <c r="AC615" s="51"/>
      <c r="AD615" s="51"/>
      <c r="AE615" s="51"/>
    </row>
    <row r="616" spans="11:31">
      <c r="K616" s="51" t="str">
        <f t="shared" si="37"/>
        <v>-</v>
      </c>
      <c r="L616" s="51"/>
      <c r="M616" s="51"/>
      <c r="N616" s="51"/>
      <c r="O616" s="51"/>
      <c r="P616" s="51"/>
      <c r="Q616" s="51"/>
      <c r="R616" s="51"/>
      <c r="S616" s="51"/>
      <c r="T616" s="51"/>
      <c r="U616" s="51"/>
      <c r="V616" s="51"/>
      <c r="W616" s="51"/>
      <c r="X616" s="51"/>
      <c r="Y616" s="51"/>
      <c r="Z616" s="51"/>
      <c r="AA616" s="51"/>
      <c r="AB616" s="51"/>
      <c r="AC616" s="51"/>
      <c r="AD616" s="51"/>
      <c r="AE616" s="51"/>
    </row>
    <row r="617" spans="11:31">
      <c r="K617" s="51" t="str">
        <f t="shared" si="37"/>
        <v>-</v>
      </c>
      <c r="L617" s="51"/>
      <c r="M617" s="51"/>
      <c r="N617" s="51"/>
      <c r="O617" s="51"/>
      <c r="P617" s="51"/>
      <c r="Q617" s="51"/>
      <c r="R617" s="51"/>
      <c r="S617" s="51"/>
      <c r="T617" s="51"/>
      <c r="U617" s="51"/>
      <c r="V617" s="51"/>
      <c r="W617" s="51"/>
      <c r="X617" s="51"/>
      <c r="Y617" s="51"/>
      <c r="Z617" s="51"/>
      <c r="AA617" s="51"/>
      <c r="AB617" s="51"/>
      <c r="AC617" s="51"/>
      <c r="AD617" s="51"/>
      <c r="AE617" s="51"/>
    </row>
    <row r="618" spans="11:31">
      <c r="K618" s="51" t="str">
        <f t="shared" si="37"/>
        <v>-</v>
      </c>
      <c r="L618" s="51"/>
      <c r="M618" s="51"/>
      <c r="N618" s="51"/>
      <c r="O618" s="51"/>
      <c r="P618" s="51"/>
      <c r="Q618" s="51"/>
      <c r="R618" s="51"/>
      <c r="S618" s="51"/>
      <c r="T618" s="51"/>
      <c r="U618" s="51"/>
      <c r="V618" s="51"/>
      <c r="W618" s="51"/>
      <c r="X618" s="51"/>
      <c r="Y618" s="51"/>
      <c r="Z618" s="51"/>
      <c r="AA618" s="51"/>
      <c r="AB618" s="51"/>
      <c r="AC618" s="51"/>
      <c r="AD618" s="51"/>
      <c r="AE618" s="51"/>
    </row>
    <row r="619" spans="11:31">
      <c r="K619" s="51" t="str">
        <f t="shared" si="37"/>
        <v>-</v>
      </c>
      <c r="L619" s="51"/>
      <c r="M619" s="51"/>
      <c r="N619" s="51"/>
      <c r="O619" s="51"/>
      <c r="P619" s="51"/>
      <c r="Q619" s="51"/>
      <c r="R619" s="51"/>
      <c r="S619" s="51"/>
      <c r="T619" s="51"/>
      <c r="U619" s="51"/>
      <c r="V619" s="51"/>
      <c r="W619" s="51"/>
      <c r="X619" s="51"/>
      <c r="Y619" s="51"/>
      <c r="Z619" s="51"/>
      <c r="AA619" s="51"/>
      <c r="AB619" s="51"/>
      <c r="AC619" s="51"/>
      <c r="AD619" s="51"/>
      <c r="AE619" s="51"/>
    </row>
    <row r="620" spans="11:31">
      <c r="K620" s="51" t="str">
        <f t="shared" si="37"/>
        <v>-</v>
      </c>
      <c r="L620" s="51"/>
      <c r="M620" s="51"/>
      <c r="N620" s="51"/>
      <c r="O620" s="51"/>
      <c r="P620" s="51"/>
      <c r="Q620" s="51"/>
      <c r="R620" s="51"/>
      <c r="S620" s="51"/>
      <c r="T620" s="51"/>
      <c r="U620" s="51"/>
      <c r="V620" s="51"/>
      <c r="W620" s="51"/>
      <c r="X620" s="51"/>
      <c r="Y620" s="51"/>
      <c r="Z620" s="51"/>
      <c r="AA620" s="51"/>
      <c r="AB620" s="51"/>
      <c r="AC620" s="51"/>
      <c r="AD620" s="51"/>
      <c r="AE620" s="51"/>
    </row>
    <row r="621" spans="11:31">
      <c r="K621" s="51" t="str">
        <f t="shared" si="37"/>
        <v>-</v>
      </c>
      <c r="L621" s="51"/>
      <c r="M621" s="51"/>
      <c r="N621" s="51"/>
      <c r="O621" s="51"/>
      <c r="P621" s="51"/>
      <c r="Q621" s="51"/>
      <c r="R621" s="51"/>
      <c r="S621" s="51"/>
      <c r="T621" s="51"/>
      <c r="U621" s="51"/>
      <c r="V621" s="51"/>
      <c r="W621" s="51"/>
      <c r="X621" s="51"/>
      <c r="Y621" s="51"/>
      <c r="Z621" s="51"/>
      <c r="AA621" s="51"/>
      <c r="AB621" s="51"/>
      <c r="AC621" s="51"/>
      <c r="AD621" s="51"/>
      <c r="AE621" s="51"/>
    </row>
    <row r="622" spans="11:31">
      <c r="K622" s="51" t="str">
        <f t="shared" si="37"/>
        <v>-</v>
      </c>
      <c r="L622" s="51"/>
      <c r="M622" s="51"/>
      <c r="N622" s="51"/>
      <c r="O622" s="51"/>
      <c r="P622" s="51"/>
      <c r="Q622" s="51"/>
      <c r="R622" s="51"/>
      <c r="S622" s="51"/>
      <c r="T622" s="51"/>
      <c r="U622" s="51"/>
      <c r="V622" s="51"/>
      <c r="W622" s="51"/>
      <c r="X622" s="51"/>
      <c r="Y622" s="51"/>
      <c r="Z622" s="51"/>
      <c r="AA622" s="51"/>
      <c r="AB622" s="51"/>
      <c r="AC622" s="51"/>
      <c r="AD622" s="51"/>
      <c r="AE622" s="51"/>
    </row>
    <row r="623" spans="11:31">
      <c r="K623" s="51" t="str">
        <f t="shared" si="37"/>
        <v>-</v>
      </c>
      <c r="L623" s="51"/>
      <c r="M623" s="51"/>
      <c r="N623" s="51"/>
      <c r="O623" s="51"/>
      <c r="P623" s="51"/>
      <c r="Q623" s="51"/>
      <c r="R623" s="51"/>
      <c r="S623" s="51"/>
      <c r="T623" s="51"/>
      <c r="U623" s="51"/>
      <c r="V623" s="51"/>
      <c r="W623" s="51"/>
      <c r="X623" s="51"/>
      <c r="Y623" s="51"/>
      <c r="Z623" s="51"/>
      <c r="AA623" s="51"/>
      <c r="AB623" s="51"/>
      <c r="AC623" s="51"/>
      <c r="AD623" s="51"/>
      <c r="AE623" s="51"/>
    </row>
    <row r="624" spans="11:31">
      <c r="K624" s="51" t="str">
        <f t="shared" si="37"/>
        <v>-</v>
      </c>
      <c r="L624" s="51"/>
      <c r="M624" s="51"/>
      <c r="N624" s="51"/>
      <c r="O624" s="51"/>
      <c r="P624" s="51"/>
      <c r="Q624" s="51"/>
      <c r="R624" s="51"/>
      <c r="S624" s="51"/>
      <c r="T624" s="51"/>
      <c r="U624" s="51"/>
      <c r="V624" s="51"/>
      <c r="W624" s="51"/>
      <c r="X624" s="51"/>
      <c r="Y624" s="51"/>
      <c r="Z624" s="51"/>
      <c r="AA624" s="51"/>
      <c r="AB624" s="51"/>
      <c r="AC624" s="51"/>
      <c r="AD624" s="51"/>
      <c r="AE624" s="51"/>
    </row>
    <row r="625" spans="11:31">
      <c r="K625" s="51" t="str">
        <f t="shared" si="37"/>
        <v>-</v>
      </c>
      <c r="L625" s="51"/>
      <c r="M625" s="51"/>
      <c r="N625" s="51"/>
      <c r="O625" s="51"/>
      <c r="P625" s="51"/>
      <c r="Q625" s="51"/>
      <c r="R625" s="51"/>
      <c r="S625" s="51"/>
      <c r="T625" s="51"/>
      <c r="U625" s="51"/>
      <c r="V625" s="51"/>
      <c r="W625" s="51"/>
      <c r="X625" s="51"/>
      <c r="Y625" s="51"/>
      <c r="Z625" s="51"/>
      <c r="AA625" s="51"/>
      <c r="AB625" s="51"/>
      <c r="AC625" s="51"/>
      <c r="AD625" s="51"/>
      <c r="AE625" s="51"/>
    </row>
    <row r="626" spans="11:31">
      <c r="K626" s="51" t="str">
        <f t="shared" si="37"/>
        <v>-</v>
      </c>
      <c r="L626" s="51"/>
      <c r="M626" s="51"/>
      <c r="N626" s="51"/>
      <c r="O626" s="51"/>
      <c r="P626" s="51"/>
      <c r="Q626" s="51"/>
      <c r="R626" s="51"/>
      <c r="S626" s="51"/>
      <c r="T626" s="51"/>
      <c r="U626" s="51"/>
      <c r="V626" s="51"/>
      <c r="W626" s="51"/>
      <c r="X626" s="51"/>
      <c r="Y626" s="51"/>
      <c r="Z626" s="51"/>
      <c r="AA626" s="51"/>
      <c r="AB626" s="51"/>
      <c r="AC626" s="51"/>
      <c r="AD626" s="51"/>
      <c r="AE626" s="51"/>
    </row>
    <row r="627" spans="11:31">
      <c r="K627" s="51" t="str">
        <f t="shared" si="37"/>
        <v>-</v>
      </c>
      <c r="L627" s="51"/>
      <c r="M627" s="51"/>
      <c r="N627" s="51"/>
      <c r="O627" s="51"/>
      <c r="P627" s="51"/>
      <c r="Q627" s="51"/>
      <c r="R627" s="51"/>
      <c r="S627" s="51"/>
      <c r="T627" s="51"/>
      <c r="U627" s="51"/>
      <c r="V627" s="51"/>
      <c r="W627" s="51"/>
      <c r="X627" s="51"/>
      <c r="Y627" s="51"/>
      <c r="Z627" s="51"/>
      <c r="AA627" s="51"/>
      <c r="AB627" s="51"/>
      <c r="AC627" s="51"/>
      <c r="AD627" s="51"/>
      <c r="AE627" s="51"/>
    </row>
    <row r="628" spans="11:31">
      <c r="K628" s="51" t="str">
        <f t="shared" si="37"/>
        <v>-</v>
      </c>
      <c r="L628" s="51"/>
      <c r="M628" s="51"/>
      <c r="N628" s="51"/>
      <c r="O628" s="51"/>
      <c r="P628" s="51"/>
      <c r="Q628" s="51"/>
      <c r="R628" s="51"/>
      <c r="S628" s="51"/>
      <c r="T628" s="51"/>
      <c r="U628" s="51"/>
      <c r="V628" s="51"/>
      <c r="W628" s="51"/>
      <c r="X628" s="51"/>
      <c r="Y628" s="51"/>
      <c r="Z628" s="51"/>
      <c r="AA628" s="51"/>
      <c r="AB628" s="51"/>
      <c r="AC628" s="51"/>
      <c r="AD628" s="51"/>
      <c r="AE628" s="51"/>
    </row>
    <row r="629" spans="11:31">
      <c r="K629" s="51" t="str">
        <f t="shared" si="37"/>
        <v>-</v>
      </c>
      <c r="L629" s="51"/>
      <c r="M629" s="51"/>
      <c r="N629" s="51"/>
      <c r="O629" s="51"/>
      <c r="P629" s="51"/>
      <c r="Q629" s="51"/>
      <c r="R629" s="51"/>
      <c r="S629" s="51"/>
      <c r="T629" s="51"/>
      <c r="U629" s="51"/>
      <c r="V629" s="51"/>
      <c r="W629" s="51"/>
      <c r="X629" s="51"/>
      <c r="Y629" s="51"/>
      <c r="Z629" s="51"/>
      <c r="AA629" s="51"/>
      <c r="AB629" s="51"/>
      <c r="AC629" s="51"/>
      <c r="AD629" s="51"/>
      <c r="AE629" s="51"/>
    </row>
    <row r="630" spans="11:31">
      <c r="K630" s="51" t="str">
        <f t="shared" si="37"/>
        <v>-</v>
      </c>
      <c r="L630" s="51"/>
      <c r="M630" s="51"/>
      <c r="N630" s="51"/>
      <c r="O630" s="51"/>
      <c r="P630" s="51"/>
      <c r="Q630" s="51"/>
      <c r="R630" s="51"/>
      <c r="S630" s="51"/>
      <c r="T630" s="51"/>
      <c r="U630" s="51"/>
      <c r="V630" s="51"/>
      <c r="W630" s="51"/>
      <c r="X630" s="51"/>
      <c r="Y630" s="51"/>
      <c r="Z630" s="51"/>
      <c r="AA630" s="51"/>
      <c r="AB630" s="51"/>
      <c r="AC630" s="51"/>
      <c r="AD630" s="51"/>
      <c r="AE630" s="51"/>
    </row>
    <row r="631" spans="11:31">
      <c r="K631" s="51" t="str">
        <f t="shared" si="37"/>
        <v>-</v>
      </c>
      <c r="L631" s="51"/>
      <c r="M631" s="51"/>
      <c r="N631" s="51"/>
      <c r="O631" s="51"/>
      <c r="P631" s="51"/>
      <c r="Q631" s="51"/>
      <c r="R631" s="51"/>
      <c r="S631" s="51"/>
      <c r="T631" s="51"/>
      <c r="U631" s="51"/>
      <c r="V631" s="51"/>
      <c r="W631" s="51"/>
      <c r="X631" s="51"/>
      <c r="Y631" s="51"/>
      <c r="Z631" s="51"/>
      <c r="AA631" s="51"/>
      <c r="AB631" s="51"/>
      <c r="AC631" s="51"/>
      <c r="AD631" s="51"/>
      <c r="AE631" s="51"/>
    </row>
    <row r="632" spans="11:31">
      <c r="K632" s="51" t="str">
        <f t="shared" si="37"/>
        <v>-</v>
      </c>
      <c r="L632" s="51"/>
      <c r="M632" s="51"/>
      <c r="N632" s="51"/>
      <c r="O632" s="51"/>
      <c r="P632" s="51"/>
      <c r="Q632" s="51"/>
      <c r="R632" s="51"/>
      <c r="S632" s="51"/>
      <c r="T632" s="51"/>
      <c r="U632" s="51"/>
      <c r="V632" s="51"/>
      <c r="W632" s="51"/>
      <c r="X632" s="51"/>
      <c r="Y632" s="51"/>
      <c r="Z632" s="51"/>
      <c r="AA632" s="51"/>
      <c r="AB632" s="51"/>
      <c r="AC632" s="51"/>
      <c r="AD632" s="51"/>
      <c r="AE632" s="51"/>
    </row>
    <row r="633" spans="11:31">
      <c r="K633" s="51" t="str">
        <f t="shared" si="37"/>
        <v>-</v>
      </c>
      <c r="L633" s="51"/>
      <c r="M633" s="51"/>
      <c r="N633" s="51"/>
      <c r="O633" s="51"/>
      <c r="P633" s="51"/>
      <c r="Q633" s="51"/>
      <c r="R633" s="51"/>
      <c r="S633" s="51"/>
      <c r="T633" s="51"/>
      <c r="U633" s="51"/>
      <c r="V633" s="51"/>
      <c r="W633" s="51"/>
      <c r="X633" s="51"/>
      <c r="Y633" s="51"/>
      <c r="Z633" s="51"/>
      <c r="AA633" s="51"/>
      <c r="AB633" s="51"/>
      <c r="AC633" s="51"/>
      <c r="AD633" s="51"/>
      <c r="AE633" s="51"/>
    </row>
    <row r="634" spans="11:31">
      <c r="K634" s="51" t="str">
        <f t="shared" si="37"/>
        <v>-</v>
      </c>
      <c r="L634" s="51"/>
      <c r="M634" s="51"/>
      <c r="N634" s="51"/>
      <c r="O634" s="51"/>
      <c r="P634" s="51"/>
      <c r="Q634" s="51"/>
      <c r="R634" s="51"/>
      <c r="S634" s="51"/>
      <c r="T634" s="51"/>
      <c r="U634" s="51"/>
      <c r="V634" s="51"/>
      <c r="W634" s="51"/>
      <c r="X634" s="51"/>
      <c r="Y634" s="51"/>
      <c r="Z634" s="51"/>
      <c r="AA634" s="51"/>
      <c r="AB634" s="51"/>
      <c r="AC634" s="51"/>
      <c r="AD634" s="51"/>
      <c r="AE634" s="51"/>
    </row>
    <row r="635" spans="11:31">
      <c r="K635" s="51" t="str">
        <f t="shared" si="37"/>
        <v>-</v>
      </c>
      <c r="L635" s="51"/>
      <c r="M635" s="51"/>
      <c r="N635" s="51"/>
      <c r="O635" s="51"/>
      <c r="P635" s="51"/>
      <c r="Q635" s="51"/>
      <c r="R635" s="51"/>
      <c r="S635" s="51"/>
      <c r="T635" s="51"/>
      <c r="U635" s="51"/>
      <c r="V635" s="51"/>
      <c r="W635" s="51"/>
      <c r="X635" s="51"/>
      <c r="Y635" s="51"/>
      <c r="Z635" s="51"/>
      <c r="AA635" s="51"/>
      <c r="AB635" s="51"/>
      <c r="AC635" s="51"/>
      <c r="AD635" s="51"/>
      <c r="AE635" s="51"/>
    </row>
    <row r="636" spans="11:31">
      <c r="K636" s="51" t="str">
        <f t="shared" si="37"/>
        <v>-</v>
      </c>
      <c r="L636" s="51"/>
      <c r="M636" s="51"/>
      <c r="N636" s="51"/>
      <c r="O636" s="51"/>
      <c r="P636" s="51"/>
      <c r="Q636" s="51"/>
      <c r="R636" s="51"/>
      <c r="S636" s="51"/>
      <c r="T636" s="51"/>
      <c r="U636" s="51"/>
      <c r="V636" s="51"/>
      <c r="W636" s="51"/>
      <c r="X636" s="51"/>
      <c r="Y636" s="51"/>
      <c r="Z636" s="51"/>
      <c r="AA636" s="51"/>
      <c r="AB636" s="51"/>
      <c r="AC636" s="51"/>
      <c r="AD636" s="51"/>
      <c r="AE636" s="51"/>
    </row>
    <row r="637" spans="11:31">
      <c r="K637" s="51" t="str">
        <f t="shared" si="37"/>
        <v>-</v>
      </c>
      <c r="L637" s="51"/>
      <c r="M637" s="51"/>
      <c r="N637" s="51"/>
      <c r="O637" s="51"/>
      <c r="P637" s="51"/>
      <c r="Q637" s="51"/>
      <c r="R637" s="51"/>
      <c r="S637" s="51"/>
      <c r="T637" s="51"/>
      <c r="U637" s="51"/>
      <c r="V637" s="51"/>
      <c r="W637" s="51"/>
      <c r="X637" s="51"/>
      <c r="Y637" s="51"/>
      <c r="Z637" s="51"/>
      <c r="AA637" s="51"/>
      <c r="AB637" s="51"/>
      <c r="AC637" s="51"/>
      <c r="AD637" s="51"/>
      <c r="AE637" s="51"/>
    </row>
    <row r="638" spans="11:31">
      <c r="K638" s="51" t="str">
        <f t="shared" si="37"/>
        <v>-</v>
      </c>
      <c r="L638" s="51"/>
      <c r="M638" s="51"/>
      <c r="N638" s="51"/>
      <c r="O638" s="51"/>
      <c r="P638" s="51"/>
      <c r="Q638" s="51"/>
      <c r="R638" s="51"/>
      <c r="S638" s="51"/>
      <c r="T638" s="51"/>
      <c r="U638" s="51"/>
      <c r="V638" s="51"/>
      <c r="W638" s="51"/>
      <c r="X638" s="51"/>
      <c r="Y638" s="51"/>
      <c r="Z638" s="51"/>
      <c r="AA638" s="51"/>
      <c r="AB638" s="51"/>
      <c r="AC638" s="51"/>
      <c r="AD638" s="51"/>
      <c r="AE638" s="51"/>
    </row>
    <row r="639" spans="11:31">
      <c r="K639" s="51" t="str">
        <f t="shared" si="37"/>
        <v>-</v>
      </c>
      <c r="L639" s="51"/>
      <c r="M639" s="51"/>
      <c r="N639" s="51"/>
      <c r="O639" s="51"/>
      <c r="P639" s="51"/>
      <c r="Q639" s="51"/>
      <c r="R639" s="51"/>
      <c r="S639" s="51"/>
      <c r="T639" s="51"/>
      <c r="U639" s="51"/>
      <c r="V639" s="51"/>
      <c r="W639" s="51"/>
      <c r="X639" s="51"/>
      <c r="Y639" s="51"/>
      <c r="Z639" s="51"/>
      <c r="AA639" s="51"/>
      <c r="AB639" s="51"/>
      <c r="AC639" s="51"/>
      <c r="AD639" s="51"/>
      <c r="AE639" s="51"/>
    </row>
    <row r="640" spans="11:31">
      <c r="K640" s="51" t="str">
        <f t="shared" si="37"/>
        <v>-</v>
      </c>
      <c r="L640" s="51"/>
      <c r="M640" s="51"/>
      <c r="N640" s="51"/>
      <c r="O640" s="51"/>
      <c r="P640" s="51"/>
      <c r="Q640" s="51"/>
      <c r="R640" s="51"/>
      <c r="S640" s="51"/>
      <c r="T640" s="51"/>
      <c r="U640" s="51"/>
      <c r="V640" s="51"/>
      <c r="W640" s="51"/>
      <c r="X640" s="51"/>
      <c r="Y640" s="51"/>
      <c r="Z640" s="51"/>
      <c r="AA640" s="51"/>
      <c r="AB640" s="51"/>
      <c r="AC640" s="51"/>
      <c r="AD640" s="51"/>
      <c r="AE640" s="51"/>
    </row>
    <row r="641" spans="11:31">
      <c r="K641" s="51" t="str">
        <f t="shared" si="37"/>
        <v>-</v>
      </c>
      <c r="L641" s="51"/>
      <c r="M641" s="51"/>
      <c r="N641" s="51"/>
      <c r="O641" s="51"/>
      <c r="P641" s="51"/>
      <c r="Q641" s="51"/>
      <c r="R641" s="51"/>
      <c r="S641" s="51"/>
      <c r="T641" s="51"/>
      <c r="U641" s="51"/>
      <c r="V641" s="51"/>
      <c r="W641" s="51"/>
      <c r="X641" s="51"/>
      <c r="Y641" s="51"/>
      <c r="Z641" s="51"/>
      <c r="AA641" s="51"/>
      <c r="AB641" s="51"/>
      <c r="AC641" s="51"/>
      <c r="AD641" s="51"/>
      <c r="AE641" s="51"/>
    </row>
    <row r="642" spans="11:31">
      <c r="K642" s="51" t="str">
        <f t="shared" si="37"/>
        <v>-</v>
      </c>
      <c r="L642" s="51"/>
      <c r="M642" s="51"/>
      <c r="N642" s="51"/>
      <c r="O642" s="51"/>
      <c r="P642" s="51"/>
      <c r="Q642" s="51"/>
      <c r="R642" s="51"/>
      <c r="S642" s="51"/>
      <c r="T642" s="51"/>
      <c r="U642" s="51"/>
      <c r="V642" s="51"/>
      <c r="W642" s="51"/>
      <c r="X642" s="51"/>
      <c r="Y642" s="51"/>
      <c r="Z642" s="51"/>
      <c r="AA642" s="51"/>
      <c r="AB642" s="51"/>
      <c r="AC642" s="51"/>
      <c r="AD642" s="51"/>
      <c r="AE642" s="51"/>
    </row>
    <row r="643" spans="11:31">
      <c r="K643" s="51" t="str">
        <f t="shared" si="37"/>
        <v>-</v>
      </c>
      <c r="L643" s="51"/>
      <c r="M643" s="51"/>
      <c r="N643" s="51"/>
      <c r="O643" s="51"/>
      <c r="P643" s="51"/>
      <c r="Q643" s="51"/>
      <c r="R643" s="51"/>
      <c r="S643" s="51"/>
      <c r="T643" s="51"/>
      <c r="U643" s="51"/>
      <c r="V643" s="51"/>
      <c r="W643" s="51"/>
      <c r="X643" s="51"/>
      <c r="Y643" s="51"/>
      <c r="Z643" s="51"/>
      <c r="AA643" s="51"/>
      <c r="AB643" s="51"/>
      <c r="AC643" s="51"/>
      <c r="AD643" s="51"/>
      <c r="AE643" s="51"/>
    </row>
    <row r="644" spans="11:31">
      <c r="K644" s="51" t="str">
        <f t="shared" ref="K644:K707" si="38">CONCATENATE(H644,"-",I644)</f>
        <v>-</v>
      </c>
      <c r="L644" s="51"/>
      <c r="M644" s="51"/>
      <c r="N644" s="51"/>
      <c r="O644" s="51"/>
      <c r="P644" s="51"/>
      <c r="Q644" s="51"/>
      <c r="R644" s="51"/>
      <c r="S644" s="51"/>
      <c r="T644" s="51"/>
      <c r="U644" s="51"/>
      <c r="V644" s="51"/>
      <c r="W644" s="51"/>
      <c r="X644" s="51"/>
      <c r="Y644" s="51"/>
      <c r="Z644" s="51"/>
      <c r="AA644" s="51"/>
      <c r="AB644" s="51"/>
      <c r="AC644" s="51"/>
      <c r="AD644" s="51"/>
      <c r="AE644" s="51"/>
    </row>
    <row r="645" spans="11:31">
      <c r="K645" s="51" t="str">
        <f t="shared" si="38"/>
        <v>-</v>
      </c>
      <c r="L645" s="51"/>
      <c r="M645" s="51"/>
      <c r="N645" s="51"/>
      <c r="O645" s="51"/>
      <c r="P645" s="51"/>
      <c r="Q645" s="51"/>
      <c r="R645" s="51"/>
      <c r="S645" s="51"/>
      <c r="T645" s="51"/>
      <c r="U645" s="51"/>
      <c r="V645" s="51"/>
      <c r="W645" s="51"/>
      <c r="X645" s="51"/>
      <c r="Y645" s="51"/>
      <c r="Z645" s="51"/>
      <c r="AA645" s="51"/>
      <c r="AB645" s="51"/>
      <c r="AC645" s="51"/>
      <c r="AD645" s="51"/>
      <c r="AE645" s="51"/>
    </row>
    <row r="646" spans="11:31">
      <c r="K646" s="51" t="str">
        <f t="shared" si="38"/>
        <v>-</v>
      </c>
      <c r="L646" s="51"/>
      <c r="M646" s="51"/>
      <c r="N646" s="51"/>
      <c r="O646" s="51"/>
      <c r="P646" s="51"/>
      <c r="Q646" s="51"/>
      <c r="R646" s="51"/>
      <c r="S646" s="51"/>
      <c r="T646" s="51"/>
      <c r="U646" s="51"/>
      <c r="V646" s="51"/>
      <c r="W646" s="51"/>
      <c r="X646" s="51"/>
      <c r="Y646" s="51"/>
      <c r="Z646" s="51"/>
      <c r="AA646" s="51"/>
      <c r="AB646" s="51"/>
      <c r="AC646" s="51"/>
      <c r="AD646" s="51"/>
      <c r="AE646" s="51"/>
    </row>
    <row r="647" spans="11:31">
      <c r="K647" s="51" t="str">
        <f t="shared" si="38"/>
        <v>-</v>
      </c>
      <c r="L647" s="51"/>
      <c r="M647" s="51"/>
      <c r="N647" s="51"/>
      <c r="O647" s="51"/>
      <c r="P647" s="51"/>
      <c r="Q647" s="51"/>
      <c r="R647" s="51"/>
      <c r="S647" s="51"/>
      <c r="T647" s="51"/>
      <c r="U647" s="51"/>
      <c r="V647" s="51"/>
      <c r="W647" s="51"/>
      <c r="X647" s="51"/>
      <c r="Y647" s="51"/>
      <c r="Z647" s="51"/>
      <c r="AA647" s="51"/>
      <c r="AB647" s="51"/>
      <c r="AC647" s="51"/>
      <c r="AD647" s="51"/>
      <c r="AE647" s="51"/>
    </row>
    <row r="648" spans="11:31">
      <c r="K648" s="51" t="str">
        <f t="shared" si="38"/>
        <v>-</v>
      </c>
      <c r="L648" s="51"/>
      <c r="M648" s="51"/>
      <c r="N648" s="51"/>
      <c r="O648" s="51"/>
      <c r="P648" s="51"/>
      <c r="Q648" s="51"/>
      <c r="R648" s="51"/>
      <c r="S648" s="51"/>
      <c r="T648" s="51"/>
      <c r="U648" s="51"/>
      <c r="V648" s="51"/>
      <c r="W648" s="51"/>
      <c r="X648" s="51"/>
      <c r="Y648" s="51"/>
      <c r="Z648" s="51"/>
      <c r="AA648" s="51"/>
      <c r="AB648" s="51"/>
      <c r="AC648" s="51"/>
      <c r="AD648" s="51"/>
      <c r="AE648" s="51"/>
    </row>
    <row r="649" spans="11:31">
      <c r="K649" s="51" t="str">
        <f t="shared" si="38"/>
        <v>-</v>
      </c>
      <c r="L649" s="51"/>
      <c r="M649" s="51"/>
      <c r="N649" s="51"/>
      <c r="O649" s="51"/>
      <c r="P649" s="51"/>
      <c r="Q649" s="51"/>
      <c r="R649" s="51"/>
      <c r="S649" s="51"/>
      <c r="T649" s="51"/>
      <c r="U649" s="51"/>
      <c r="V649" s="51"/>
      <c r="W649" s="51"/>
      <c r="X649" s="51"/>
      <c r="Y649" s="51"/>
      <c r="Z649" s="51"/>
      <c r="AA649" s="51"/>
      <c r="AB649" s="51"/>
      <c r="AC649" s="51"/>
      <c r="AD649" s="51"/>
      <c r="AE649" s="51"/>
    </row>
    <row r="650" spans="11:31">
      <c r="K650" s="51" t="str">
        <f t="shared" si="38"/>
        <v>-</v>
      </c>
      <c r="L650" s="51"/>
      <c r="M650" s="51"/>
      <c r="N650" s="51"/>
      <c r="O650" s="51"/>
      <c r="P650" s="51"/>
      <c r="Q650" s="51"/>
      <c r="R650" s="51"/>
      <c r="S650" s="51"/>
      <c r="T650" s="51"/>
      <c r="U650" s="51"/>
      <c r="V650" s="51"/>
      <c r="W650" s="51"/>
      <c r="X650" s="51"/>
      <c r="Y650" s="51"/>
      <c r="Z650" s="51"/>
      <c r="AA650" s="51"/>
      <c r="AB650" s="51"/>
      <c r="AC650" s="51"/>
      <c r="AD650" s="51"/>
      <c r="AE650" s="51"/>
    </row>
    <row r="651" spans="11:31">
      <c r="K651" s="51" t="str">
        <f t="shared" si="38"/>
        <v>-</v>
      </c>
      <c r="L651" s="51"/>
      <c r="M651" s="51"/>
      <c r="N651" s="51"/>
      <c r="O651" s="51"/>
      <c r="P651" s="51"/>
      <c r="Q651" s="51"/>
      <c r="R651" s="51"/>
      <c r="S651" s="51"/>
      <c r="T651" s="51"/>
      <c r="U651" s="51"/>
      <c r="V651" s="51"/>
      <c r="W651" s="51"/>
      <c r="X651" s="51"/>
      <c r="Y651" s="51"/>
      <c r="Z651" s="51"/>
      <c r="AA651" s="51"/>
      <c r="AB651" s="51"/>
      <c r="AC651" s="51"/>
      <c r="AD651" s="51"/>
      <c r="AE651" s="51"/>
    </row>
    <row r="652" spans="11:31">
      <c r="K652" s="51" t="str">
        <f t="shared" si="38"/>
        <v>-</v>
      </c>
      <c r="L652" s="51"/>
      <c r="M652" s="51"/>
      <c r="N652" s="51"/>
      <c r="O652" s="51"/>
      <c r="P652" s="51"/>
      <c r="Q652" s="51"/>
      <c r="R652" s="51"/>
      <c r="S652" s="51"/>
      <c r="T652" s="51"/>
      <c r="U652" s="51"/>
      <c r="V652" s="51"/>
      <c r="W652" s="51"/>
      <c r="X652" s="51"/>
      <c r="Y652" s="51"/>
      <c r="Z652" s="51"/>
      <c r="AA652" s="51"/>
      <c r="AB652" s="51"/>
      <c r="AC652" s="51"/>
      <c r="AD652" s="51"/>
      <c r="AE652" s="51"/>
    </row>
    <row r="653" spans="11:31">
      <c r="K653" s="51" t="str">
        <f t="shared" si="38"/>
        <v>-</v>
      </c>
      <c r="L653" s="51"/>
      <c r="M653" s="51"/>
      <c r="N653" s="51"/>
      <c r="O653" s="51"/>
      <c r="P653" s="51"/>
      <c r="Q653" s="51"/>
      <c r="R653" s="51"/>
      <c r="S653" s="51"/>
      <c r="T653" s="51"/>
      <c r="U653" s="51"/>
      <c r="V653" s="51"/>
      <c r="W653" s="51"/>
      <c r="X653" s="51"/>
      <c r="Y653" s="51"/>
      <c r="Z653" s="51"/>
      <c r="AA653" s="51"/>
      <c r="AB653" s="51"/>
      <c r="AC653" s="51"/>
      <c r="AD653" s="51"/>
      <c r="AE653" s="51"/>
    </row>
    <row r="654" spans="11:31">
      <c r="K654" s="51" t="str">
        <f t="shared" si="38"/>
        <v>-</v>
      </c>
      <c r="L654" s="51"/>
      <c r="M654" s="51"/>
      <c r="N654" s="51"/>
      <c r="O654" s="51"/>
      <c r="P654" s="51"/>
      <c r="Q654" s="51"/>
      <c r="R654" s="51"/>
      <c r="S654" s="51"/>
      <c r="T654" s="51"/>
      <c r="U654" s="51"/>
      <c r="V654" s="51"/>
      <c r="W654" s="51"/>
      <c r="X654" s="51"/>
      <c r="Y654" s="51"/>
      <c r="Z654" s="51"/>
      <c r="AA654" s="51"/>
      <c r="AB654" s="51"/>
      <c r="AC654" s="51"/>
      <c r="AD654" s="51"/>
      <c r="AE654" s="51"/>
    </row>
    <row r="655" spans="11:31">
      <c r="K655" s="51" t="str">
        <f t="shared" si="38"/>
        <v>-</v>
      </c>
      <c r="L655" s="51"/>
      <c r="M655" s="51"/>
      <c r="N655" s="51"/>
      <c r="O655" s="51"/>
      <c r="P655" s="51"/>
      <c r="Q655" s="51"/>
      <c r="R655" s="51"/>
      <c r="S655" s="51"/>
      <c r="T655" s="51"/>
      <c r="U655" s="51"/>
      <c r="V655" s="51"/>
      <c r="W655" s="51"/>
      <c r="X655" s="51"/>
      <c r="Y655" s="51"/>
      <c r="Z655" s="51"/>
      <c r="AA655" s="51"/>
      <c r="AB655" s="51"/>
      <c r="AC655" s="51"/>
      <c r="AD655" s="51"/>
      <c r="AE655" s="51"/>
    </row>
    <row r="656" spans="11:31">
      <c r="K656" s="51" t="str">
        <f t="shared" si="38"/>
        <v>-</v>
      </c>
      <c r="L656" s="51"/>
      <c r="M656" s="51"/>
      <c r="N656" s="51"/>
      <c r="O656" s="51"/>
      <c r="P656" s="51"/>
      <c r="Q656" s="51"/>
      <c r="R656" s="51"/>
      <c r="S656" s="51"/>
      <c r="T656" s="51"/>
      <c r="U656" s="51"/>
      <c r="V656" s="51"/>
      <c r="W656" s="51"/>
      <c r="X656" s="51"/>
      <c r="Y656" s="51"/>
      <c r="Z656" s="51"/>
      <c r="AA656" s="51"/>
      <c r="AB656" s="51"/>
      <c r="AC656" s="51"/>
      <c r="AD656" s="51"/>
      <c r="AE656" s="51"/>
    </row>
    <row r="657" spans="11:31">
      <c r="K657" s="51" t="str">
        <f t="shared" si="38"/>
        <v>-</v>
      </c>
      <c r="L657" s="51"/>
      <c r="M657" s="51"/>
      <c r="N657" s="51"/>
      <c r="O657" s="51"/>
      <c r="P657" s="51"/>
      <c r="Q657" s="51"/>
      <c r="R657" s="51"/>
      <c r="S657" s="51"/>
      <c r="T657" s="51"/>
      <c r="U657" s="51"/>
      <c r="V657" s="51"/>
      <c r="W657" s="51"/>
      <c r="X657" s="51"/>
      <c r="Y657" s="51"/>
      <c r="Z657" s="51"/>
      <c r="AA657" s="51"/>
      <c r="AB657" s="51"/>
      <c r="AC657" s="51"/>
      <c r="AD657" s="51"/>
      <c r="AE657" s="51"/>
    </row>
    <row r="658" spans="11:31">
      <c r="K658" s="51" t="str">
        <f t="shared" si="38"/>
        <v>-</v>
      </c>
      <c r="L658" s="51"/>
      <c r="M658" s="51"/>
      <c r="N658" s="51"/>
      <c r="O658" s="51"/>
      <c r="P658" s="51"/>
      <c r="Q658" s="51"/>
      <c r="R658" s="51"/>
      <c r="S658" s="51"/>
      <c r="T658" s="51"/>
      <c r="U658" s="51"/>
      <c r="V658" s="51"/>
      <c r="W658" s="51"/>
      <c r="X658" s="51"/>
      <c r="Y658" s="51"/>
      <c r="Z658" s="51"/>
      <c r="AA658" s="51"/>
      <c r="AB658" s="51"/>
      <c r="AC658" s="51"/>
      <c r="AD658" s="51"/>
      <c r="AE658" s="51"/>
    </row>
    <row r="659" spans="11:31">
      <c r="K659" s="51" t="str">
        <f t="shared" si="38"/>
        <v>-</v>
      </c>
      <c r="L659" s="51"/>
      <c r="M659" s="51"/>
      <c r="N659" s="51"/>
      <c r="O659" s="51"/>
      <c r="P659" s="51"/>
      <c r="Q659" s="51"/>
      <c r="R659" s="51"/>
      <c r="S659" s="51"/>
      <c r="T659" s="51"/>
      <c r="U659" s="51"/>
      <c r="V659" s="51"/>
      <c r="W659" s="51"/>
      <c r="X659" s="51"/>
      <c r="Y659" s="51"/>
      <c r="Z659" s="51"/>
      <c r="AA659" s="51"/>
      <c r="AB659" s="51"/>
      <c r="AC659" s="51"/>
      <c r="AD659" s="51"/>
      <c r="AE659" s="51"/>
    </row>
    <row r="660" spans="11:31">
      <c r="K660" s="51" t="str">
        <f t="shared" si="38"/>
        <v>-</v>
      </c>
      <c r="L660" s="51"/>
      <c r="M660" s="51"/>
      <c r="N660" s="51"/>
      <c r="O660" s="51"/>
      <c r="P660" s="51"/>
      <c r="Q660" s="51"/>
      <c r="R660" s="51"/>
      <c r="S660" s="51"/>
      <c r="T660" s="51"/>
      <c r="U660" s="51"/>
      <c r="V660" s="51"/>
      <c r="W660" s="51"/>
      <c r="X660" s="51"/>
      <c r="Y660" s="51"/>
      <c r="Z660" s="51"/>
      <c r="AA660" s="51"/>
      <c r="AB660" s="51"/>
      <c r="AC660" s="51"/>
      <c r="AD660" s="51"/>
      <c r="AE660" s="51"/>
    </row>
    <row r="661" spans="11:31">
      <c r="K661" s="51" t="str">
        <f t="shared" si="38"/>
        <v>-</v>
      </c>
      <c r="L661" s="51"/>
      <c r="M661" s="51"/>
      <c r="N661" s="51"/>
      <c r="O661" s="51"/>
      <c r="P661" s="51"/>
      <c r="Q661" s="51"/>
      <c r="R661" s="51"/>
      <c r="S661" s="51"/>
      <c r="T661" s="51"/>
      <c r="U661" s="51"/>
      <c r="V661" s="51"/>
      <c r="W661" s="51"/>
      <c r="X661" s="51"/>
      <c r="Y661" s="51"/>
      <c r="Z661" s="51"/>
      <c r="AA661" s="51"/>
      <c r="AB661" s="51"/>
      <c r="AC661" s="51"/>
      <c r="AD661" s="51"/>
      <c r="AE661" s="51"/>
    </row>
    <row r="662" spans="11:31">
      <c r="K662" s="51" t="str">
        <f t="shared" si="38"/>
        <v>-</v>
      </c>
      <c r="L662" s="51"/>
      <c r="M662" s="51"/>
      <c r="N662" s="51"/>
      <c r="O662" s="51"/>
      <c r="P662" s="51"/>
      <c r="Q662" s="51"/>
      <c r="R662" s="51"/>
      <c r="S662" s="51"/>
      <c r="T662" s="51"/>
      <c r="U662" s="51"/>
      <c r="V662" s="51"/>
      <c r="W662" s="51"/>
      <c r="X662" s="51"/>
      <c r="Y662" s="51"/>
      <c r="Z662" s="51"/>
      <c r="AA662" s="51"/>
      <c r="AB662" s="51"/>
      <c r="AC662" s="51"/>
      <c r="AD662" s="51"/>
      <c r="AE662" s="51"/>
    </row>
    <row r="663" spans="11:31">
      <c r="K663" s="51" t="str">
        <f t="shared" si="38"/>
        <v>-</v>
      </c>
      <c r="L663" s="51"/>
      <c r="M663" s="51"/>
      <c r="N663" s="51"/>
      <c r="O663" s="51"/>
      <c r="P663" s="51"/>
      <c r="Q663" s="51"/>
      <c r="R663" s="51"/>
      <c r="S663" s="51"/>
      <c r="T663" s="51"/>
      <c r="U663" s="51"/>
      <c r="V663" s="51"/>
      <c r="W663" s="51"/>
      <c r="X663" s="51"/>
      <c r="Y663" s="51"/>
      <c r="Z663" s="51"/>
      <c r="AA663" s="51"/>
      <c r="AB663" s="51"/>
      <c r="AC663" s="51"/>
      <c r="AD663" s="51"/>
      <c r="AE663" s="51"/>
    </row>
    <row r="664" spans="11:31">
      <c r="K664" s="51" t="str">
        <f t="shared" si="38"/>
        <v>-</v>
      </c>
      <c r="L664" s="51"/>
      <c r="M664" s="51"/>
      <c r="N664" s="51"/>
      <c r="O664" s="51"/>
      <c r="P664" s="51"/>
      <c r="Q664" s="51"/>
      <c r="R664" s="51"/>
      <c r="S664" s="51"/>
      <c r="T664" s="51"/>
      <c r="U664" s="51"/>
      <c r="V664" s="51"/>
      <c r="W664" s="51"/>
      <c r="X664" s="51"/>
      <c r="Y664" s="51"/>
      <c r="Z664" s="51"/>
      <c r="AA664" s="51"/>
      <c r="AB664" s="51"/>
      <c r="AC664" s="51"/>
      <c r="AD664" s="51"/>
      <c r="AE664" s="51"/>
    </row>
    <row r="665" spans="11:31">
      <c r="K665" s="51" t="str">
        <f t="shared" si="38"/>
        <v>-</v>
      </c>
      <c r="L665" s="51"/>
      <c r="M665" s="51"/>
      <c r="N665" s="51"/>
      <c r="O665" s="51"/>
      <c r="P665" s="51"/>
      <c r="Q665" s="51"/>
      <c r="R665" s="51"/>
      <c r="S665" s="51"/>
      <c r="T665" s="51"/>
      <c r="U665" s="51"/>
      <c r="V665" s="51"/>
      <c r="W665" s="51"/>
      <c r="X665" s="51"/>
      <c r="Y665" s="51"/>
      <c r="Z665" s="51"/>
      <c r="AA665" s="51"/>
      <c r="AB665" s="51"/>
      <c r="AC665" s="51"/>
      <c r="AD665" s="51"/>
      <c r="AE665" s="51"/>
    </row>
    <row r="666" spans="11:31">
      <c r="K666" s="51" t="str">
        <f t="shared" si="38"/>
        <v>-</v>
      </c>
      <c r="L666" s="51"/>
      <c r="M666" s="51"/>
      <c r="N666" s="51"/>
      <c r="O666" s="51"/>
      <c r="P666" s="51"/>
      <c r="Q666" s="51"/>
      <c r="R666" s="51"/>
      <c r="S666" s="51"/>
      <c r="T666" s="51"/>
      <c r="U666" s="51"/>
      <c r="V666" s="51"/>
      <c r="W666" s="51"/>
      <c r="X666" s="51"/>
      <c r="Y666" s="51"/>
      <c r="Z666" s="51"/>
      <c r="AA666" s="51"/>
      <c r="AB666" s="51"/>
      <c r="AC666" s="51"/>
      <c r="AD666" s="51"/>
      <c r="AE666" s="51"/>
    </row>
    <row r="667" spans="11:31">
      <c r="K667" s="51" t="str">
        <f t="shared" si="38"/>
        <v>-</v>
      </c>
      <c r="L667" s="51"/>
      <c r="M667" s="51"/>
      <c r="N667" s="51"/>
      <c r="O667" s="51"/>
      <c r="P667" s="51"/>
      <c r="Q667" s="51"/>
      <c r="R667" s="51"/>
      <c r="S667" s="51"/>
      <c r="T667" s="51"/>
      <c r="U667" s="51"/>
      <c r="V667" s="51"/>
      <c r="W667" s="51"/>
      <c r="X667" s="51"/>
      <c r="Y667" s="51"/>
      <c r="Z667" s="51"/>
      <c r="AA667" s="51"/>
      <c r="AB667" s="51"/>
      <c r="AC667" s="51"/>
      <c r="AD667" s="51"/>
      <c r="AE667" s="51"/>
    </row>
    <row r="668" spans="11:31">
      <c r="K668" s="51" t="str">
        <f t="shared" si="38"/>
        <v>-</v>
      </c>
      <c r="L668" s="51"/>
      <c r="M668" s="51"/>
      <c r="N668" s="51"/>
      <c r="O668" s="51"/>
      <c r="P668" s="51"/>
      <c r="Q668" s="51"/>
      <c r="R668" s="51"/>
      <c r="S668" s="51"/>
      <c r="T668" s="51"/>
      <c r="U668" s="51"/>
      <c r="V668" s="51"/>
      <c r="W668" s="51"/>
      <c r="X668" s="51"/>
      <c r="Y668" s="51"/>
      <c r="Z668" s="51"/>
      <c r="AA668" s="51"/>
      <c r="AB668" s="51"/>
      <c r="AC668" s="51"/>
      <c r="AD668" s="51"/>
      <c r="AE668" s="51"/>
    </row>
    <row r="669" spans="11:31">
      <c r="K669" s="51" t="str">
        <f t="shared" si="38"/>
        <v>-</v>
      </c>
      <c r="L669" s="51"/>
      <c r="M669" s="51"/>
      <c r="N669" s="51"/>
      <c r="O669" s="51"/>
      <c r="P669" s="51"/>
      <c r="Q669" s="51"/>
      <c r="R669" s="51"/>
      <c r="S669" s="51"/>
      <c r="T669" s="51"/>
      <c r="U669" s="51"/>
      <c r="V669" s="51"/>
      <c r="W669" s="51"/>
      <c r="X669" s="51"/>
      <c r="Y669" s="51"/>
      <c r="Z669" s="51"/>
      <c r="AA669" s="51"/>
      <c r="AB669" s="51"/>
      <c r="AC669" s="51"/>
      <c r="AD669" s="51"/>
      <c r="AE669" s="51"/>
    </row>
    <row r="670" spans="11:31">
      <c r="K670" s="51" t="str">
        <f t="shared" si="38"/>
        <v>-</v>
      </c>
      <c r="L670" s="51"/>
      <c r="M670" s="51"/>
      <c r="N670" s="51"/>
      <c r="O670" s="51"/>
      <c r="P670" s="51"/>
      <c r="Q670" s="51"/>
      <c r="R670" s="51"/>
      <c r="S670" s="51"/>
      <c r="T670" s="51"/>
      <c r="U670" s="51"/>
      <c r="V670" s="51"/>
      <c r="W670" s="51"/>
      <c r="X670" s="51"/>
      <c r="Y670" s="51"/>
      <c r="Z670" s="51"/>
      <c r="AA670" s="51"/>
      <c r="AB670" s="51"/>
      <c r="AC670" s="51"/>
      <c r="AD670" s="51"/>
      <c r="AE670" s="51"/>
    </row>
    <row r="671" spans="11:31">
      <c r="K671" s="51" t="str">
        <f t="shared" si="38"/>
        <v>-</v>
      </c>
      <c r="L671" s="51"/>
      <c r="M671" s="51"/>
      <c r="N671" s="51"/>
      <c r="O671" s="51"/>
      <c r="P671" s="51"/>
      <c r="Q671" s="51"/>
      <c r="R671" s="51"/>
      <c r="S671" s="51"/>
      <c r="T671" s="51"/>
      <c r="U671" s="51"/>
      <c r="V671" s="51"/>
      <c r="W671" s="51"/>
      <c r="X671" s="51"/>
      <c r="Y671" s="51"/>
      <c r="Z671" s="51"/>
      <c r="AA671" s="51"/>
      <c r="AB671" s="51"/>
      <c r="AC671" s="51"/>
      <c r="AD671" s="51"/>
      <c r="AE671" s="51"/>
    </row>
    <row r="672" spans="11:31">
      <c r="K672" s="51" t="str">
        <f t="shared" si="38"/>
        <v>-</v>
      </c>
      <c r="L672" s="51"/>
      <c r="M672" s="51"/>
      <c r="N672" s="51"/>
      <c r="O672" s="51"/>
      <c r="P672" s="51"/>
      <c r="Q672" s="51"/>
      <c r="R672" s="51"/>
      <c r="S672" s="51"/>
      <c r="T672" s="51"/>
      <c r="U672" s="51"/>
      <c r="V672" s="51"/>
      <c r="W672" s="51"/>
      <c r="X672" s="51"/>
      <c r="Y672" s="51"/>
      <c r="Z672" s="51"/>
      <c r="AA672" s="51"/>
      <c r="AB672" s="51"/>
      <c r="AC672" s="51"/>
      <c r="AD672" s="51"/>
      <c r="AE672" s="51"/>
    </row>
    <row r="673" spans="11:31">
      <c r="K673" s="51" t="str">
        <f t="shared" si="38"/>
        <v>-</v>
      </c>
      <c r="L673" s="51"/>
      <c r="M673" s="51"/>
      <c r="N673" s="51"/>
      <c r="O673" s="51"/>
      <c r="P673" s="51"/>
      <c r="Q673" s="51"/>
      <c r="R673" s="51"/>
      <c r="S673" s="51"/>
      <c r="T673" s="51"/>
      <c r="U673" s="51"/>
      <c r="V673" s="51"/>
      <c r="W673" s="51"/>
      <c r="X673" s="51"/>
      <c r="Y673" s="51"/>
      <c r="Z673" s="51"/>
      <c r="AA673" s="51"/>
      <c r="AB673" s="51"/>
      <c r="AC673" s="51"/>
      <c r="AD673" s="51"/>
      <c r="AE673" s="51"/>
    </row>
    <row r="674" spans="11:31">
      <c r="K674" s="51" t="str">
        <f t="shared" si="38"/>
        <v>-</v>
      </c>
      <c r="L674" s="51"/>
      <c r="M674" s="51"/>
      <c r="N674" s="51"/>
      <c r="O674" s="51"/>
      <c r="P674" s="51"/>
      <c r="Q674" s="51"/>
      <c r="R674" s="51"/>
      <c r="S674" s="51"/>
      <c r="T674" s="51"/>
      <c r="U674" s="51"/>
      <c r="V674" s="51"/>
      <c r="W674" s="51"/>
      <c r="X674" s="51"/>
      <c r="Y674" s="51"/>
      <c r="Z674" s="51"/>
      <c r="AA674" s="51"/>
      <c r="AB674" s="51"/>
      <c r="AC674" s="51"/>
      <c r="AD674" s="51"/>
      <c r="AE674" s="51"/>
    </row>
    <row r="675" spans="11:31">
      <c r="K675" s="51" t="str">
        <f t="shared" si="38"/>
        <v>-</v>
      </c>
      <c r="L675" s="51"/>
      <c r="M675" s="51"/>
      <c r="N675" s="51"/>
      <c r="O675" s="51"/>
      <c r="P675" s="51"/>
      <c r="Q675" s="51"/>
      <c r="R675" s="51"/>
      <c r="S675" s="51"/>
      <c r="T675" s="51"/>
      <c r="U675" s="51"/>
      <c r="V675" s="51"/>
      <c r="W675" s="51"/>
      <c r="X675" s="51"/>
      <c r="Y675" s="51"/>
      <c r="Z675" s="51"/>
      <c r="AA675" s="51"/>
      <c r="AB675" s="51"/>
      <c r="AC675" s="51"/>
      <c r="AD675" s="51"/>
      <c r="AE675" s="51"/>
    </row>
    <row r="676" spans="11:31">
      <c r="K676" s="51" t="str">
        <f t="shared" si="38"/>
        <v>-</v>
      </c>
      <c r="L676" s="51"/>
      <c r="M676" s="51"/>
      <c r="N676" s="51"/>
      <c r="O676" s="51"/>
      <c r="P676" s="51"/>
      <c r="Q676" s="51"/>
      <c r="R676" s="51"/>
      <c r="S676" s="51"/>
      <c r="T676" s="51"/>
      <c r="U676" s="51"/>
      <c r="V676" s="51"/>
      <c r="W676" s="51"/>
      <c r="X676" s="51"/>
      <c r="Y676" s="51"/>
      <c r="Z676" s="51"/>
      <c r="AA676" s="51"/>
      <c r="AB676" s="51"/>
      <c r="AC676" s="51"/>
      <c r="AD676" s="51"/>
      <c r="AE676" s="51"/>
    </row>
    <row r="677" spans="11:31">
      <c r="K677" s="51" t="str">
        <f t="shared" si="38"/>
        <v>-</v>
      </c>
      <c r="L677" s="51"/>
      <c r="M677" s="51"/>
      <c r="N677" s="51"/>
      <c r="O677" s="51"/>
      <c r="P677" s="51"/>
      <c r="Q677" s="51"/>
      <c r="R677" s="51"/>
      <c r="S677" s="51"/>
      <c r="T677" s="51"/>
      <c r="U677" s="51"/>
      <c r="V677" s="51"/>
      <c r="W677" s="51"/>
      <c r="X677" s="51"/>
      <c r="Y677" s="51"/>
      <c r="Z677" s="51"/>
      <c r="AA677" s="51"/>
      <c r="AB677" s="51"/>
      <c r="AC677" s="51"/>
      <c r="AD677" s="51"/>
      <c r="AE677" s="51"/>
    </row>
    <row r="678" spans="11:31">
      <c r="K678" s="51" t="str">
        <f t="shared" si="38"/>
        <v>-</v>
      </c>
      <c r="L678" s="51"/>
      <c r="M678" s="51"/>
      <c r="N678" s="51"/>
      <c r="O678" s="51"/>
      <c r="P678" s="51"/>
      <c r="Q678" s="51"/>
      <c r="R678" s="51"/>
      <c r="S678" s="51"/>
      <c r="T678" s="51"/>
      <c r="U678" s="51"/>
      <c r="V678" s="51"/>
      <c r="W678" s="51"/>
      <c r="X678" s="51"/>
      <c r="Y678" s="51"/>
      <c r="Z678" s="51"/>
      <c r="AA678" s="51"/>
      <c r="AB678" s="51"/>
      <c r="AC678" s="51"/>
      <c r="AD678" s="51"/>
      <c r="AE678" s="51"/>
    </row>
    <row r="679" spans="11:31">
      <c r="K679" s="51" t="str">
        <f t="shared" si="38"/>
        <v>-</v>
      </c>
      <c r="L679" s="51"/>
      <c r="M679" s="51"/>
      <c r="N679" s="51"/>
      <c r="O679" s="51"/>
      <c r="P679" s="51"/>
      <c r="Q679" s="51"/>
      <c r="R679" s="51"/>
      <c r="S679" s="51"/>
      <c r="T679" s="51"/>
      <c r="U679" s="51"/>
      <c r="V679" s="51"/>
      <c r="W679" s="51"/>
      <c r="X679" s="51"/>
      <c r="Y679" s="51"/>
      <c r="Z679" s="51"/>
      <c r="AA679" s="51"/>
      <c r="AB679" s="51"/>
      <c r="AC679" s="51"/>
      <c r="AD679" s="51"/>
      <c r="AE679" s="51"/>
    </row>
    <row r="680" spans="11:31">
      <c r="K680" s="51" t="str">
        <f t="shared" si="38"/>
        <v>-</v>
      </c>
      <c r="L680" s="51"/>
      <c r="M680" s="51"/>
      <c r="N680" s="51"/>
      <c r="O680" s="51"/>
      <c r="P680" s="51"/>
      <c r="Q680" s="51"/>
      <c r="R680" s="51"/>
      <c r="S680" s="51"/>
      <c r="T680" s="51"/>
      <c r="U680" s="51"/>
      <c r="V680" s="51"/>
      <c r="W680" s="51"/>
      <c r="X680" s="51"/>
      <c r="Y680" s="51"/>
      <c r="Z680" s="51"/>
      <c r="AA680" s="51"/>
      <c r="AB680" s="51"/>
      <c r="AC680" s="51"/>
      <c r="AD680" s="51"/>
      <c r="AE680" s="51"/>
    </row>
    <row r="681" spans="11:31">
      <c r="K681" s="51" t="str">
        <f t="shared" si="38"/>
        <v>-</v>
      </c>
      <c r="L681" s="51"/>
      <c r="M681" s="51"/>
      <c r="N681" s="51"/>
      <c r="O681" s="51"/>
      <c r="P681" s="51"/>
      <c r="Q681" s="51"/>
      <c r="R681" s="51"/>
      <c r="S681" s="51"/>
      <c r="T681" s="51"/>
      <c r="U681" s="51"/>
      <c r="V681" s="51"/>
      <c r="W681" s="51"/>
      <c r="X681" s="51"/>
      <c r="Y681" s="51"/>
      <c r="Z681" s="51"/>
      <c r="AA681" s="51"/>
      <c r="AB681" s="51"/>
      <c r="AC681" s="51"/>
      <c r="AD681" s="51"/>
      <c r="AE681" s="51"/>
    </row>
    <row r="682" spans="11:31">
      <c r="K682" s="51" t="str">
        <f t="shared" si="38"/>
        <v>-</v>
      </c>
      <c r="L682" s="51"/>
      <c r="M682" s="51"/>
      <c r="N682" s="51"/>
      <c r="O682" s="51"/>
      <c r="P682" s="51"/>
      <c r="Q682" s="51"/>
      <c r="R682" s="51"/>
      <c r="S682" s="51"/>
      <c r="T682" s="51"/>
      <c r="U682" s="51"/>
      <c r="V682" s="51"/>
      <c r="W682" s="51"/>
      <c r="X682" s="51"/>
      <c r="Y682" s="51"/>
      <c r="Z682" s="51"/>
      <c r="AA682" s="51"/>
      <c r="AB682" s="51"/>
      <c r="AC682" s="51"/>
      <c r="AD682" s="51"/>
      <c r="AE682" s="51"/>
    </row>
    <row r="683" spans="11:31">
      <c r="K683" s="51" t="str">
        <f t="shared" si="38"/>
        <v>-</v>
      </c>
      <c r="L683" s="51"/>
      <c r="M683" s="51"/>
      <c r="N683" s="51"/>
      <c r="O683" s="51"/>
      <c r="P683" s="51"/>
      <c r="Q683" s="51"/>
      <c r="R683" s="51"/>
      <c r="S683" s="51"/>
      <c r="T683" s="51"/>
      <c r="U683" s="51"/>
      <c r="V683" s="51"/>
      <c r="W683" s="51"/>
      <c r="X683" s="51"/>
      <c r="Y683" s="51"/>
      <c r="Z683" s="51"/>
      <c r="AA683" s="51"/>
      <c r="AB683" s="51"/>
      <c r="AC683" s="51"/>
      <c r="AD683" s="51"/>
      <c r="AE683" s="51"/>
    </row>
    <row r="684" spans="11:31">
      <c r="K684" s="51" t="str">
        <f t="shared" si="38"/>
        <v>-</v>
      </c>
      <c r="L684" s="51"/>
      <c r="M684" s="51"/>
      <c r="N684" s="51"/>
      <c r="O684" s="51"/>
      <c r="P684" s="51"/>
      <c r="Q684" s="51"/>
      <c r="R684" s="51"/>
      <c r="S684" s="51"/>
      <c r="T684" s="51"/>
      <c r="U684" s="51"/>
      <c r="V684" s="51"/>
      <c r="W684" s="51"/>
      <c r="X684" s="51"/>
      <c r="Y684" s="51"/>
      <c r="Z684" s="51"/>
      <c r="AA684" s="51"/>
      <c r="AB684" s="51"/>
      <c r="AC684" s="51"/>
      <c r="AD684" s="51"/>
      <c r="AE684" s="51"/>
    </row>
    <row r="685" spans="11:31">
      <c r="K685" s="51" t="str">
        <f t="shared" si="38"/>
        <v>-</v>
      </c>
      <c r="L685" s="51"/>
      <c r="M685" s="51"/>
      <c r="N685" s="51"/>
      <c r="O685" s="51"/>
      <c r="P685" s="51"/>
      <c r="Q685" s="51"/>
      <c r="R685" s="51"/>
      <c r="S685" s="51"/>
      <c r="T685" s="51"/>
      <c r="U685" s="51"/>
      <c r="V685" s="51"/>
      <c r="W685" s="51"/>
      <c r="X685" s="51"/>
      <c r="Y685" s="51"/>
      <c r="Z685" s="51"/>
      <c r="AA685" s="51"/>
      <c r="AB685" s="51"/>
      <c r="AC685" s="51"/>
      <c r="AD685" s="51"/>
      <c r="AE685" s="51"/>
    </row>
    <row r="686" spans="11:31">
      <c r="K686" s="51" t="str">
        <f t="shared" si="38"/>
        <v>-</v>
      </c>
      <c r="L686" s="51"/>
      <c r="M686" s="51"/>
      <c r="N686" s="51"/>
      <c r="O686" s="51"/>
      <c r="P686" s="51"/>
      <c r="Q686" s="51"/>
      <c r="R686" s="51"/>
      <c r="S686" s="51"/>
      <c r="T686" s="51"/>
      <c r="U686" s="51"/>
      <c r="V686" s="51"/>
      <c r="W686" s="51"/>
      <c r="X686" s="51"/>
      <c r="Y686" s="51"/>
      <c r="Z686" s="51"/>
      <c r="AA686" s="51"/>
      <c r="AB686" s="51"/>
      <c r="AC686" s="51"/>
      <c r="AD686" s="51"/>
      <c r="AE686" s="51"/>
    </row>
    <row r="687" spans="11:31">
      <c r="K687" s="51" t="str">
        <f t="shared" si="38"/>
        <v>-</v>
      </c>
      <c r="L687" s="51"/>
      <c r="M687" s="51"/>
      <c r="N687" s="51"/>
      <c r="O687" s="51"/>
      <c r="P687" s="51"/>
      <c r="Q687" s="51"/>
      <c r="R687" s="51"/>
      <c r="S687" s="51"/>
      <c r="T687" s="51"/>
      <c r="U687" s="51"/>
      <c r="V687" s="51"/>
      <c r="W687" s="51"/>
      <c r="X687" s="51"/>
      <c r="Y687" s="51"/>
      <c r="Z687" s="51"/>
      <c r="AA687" s="51"/>
      <c r="AB687" s="51"/>
      <c r="AC687" s="51"/>
      <c r="AD687" s="51"/>
      <c r="AE687" s="51"/>
    </row>
    <row r="688" spans="11:31">
      <c r="K688" s="51" t="str">
        <f t="shared" si="38"/>
        <v>-</v>
      </c>
      <c r="L688" s="51"/>
      <c r="M688" s="51"/>
      <c r="N688" s="51"/>
      <c r="O688" s="51"/>
      <c r="P688" s="51"/>
      <c r="Q688" s="51"/>
      <c r="R688" s="51"/>
      <c r="S688" s="51"/>
      <c r="T688" s="51"/>
      <c r="U688" s="51"/>
      <c r="V688" s="51"/>
      <c r="W688" s="51"/>
      <c r="X688" s="51"/>
      <c r="Y688" s="51"/>
      <c r="Z688" s="51"/>
      <c r="AA688" s="51"/>
      <c r="AB688" s="51"/>
      <c r="AC688" s="51"/>
      <c r="AD688" s="51"/>
      <c r="AE688" s="51"/>
    </row>
    <row r="689" spans="11:31">
      <c r="K689" s="51" t="str">
        <f t="shared" si="38"/>
        <v>-</v>
      </c>
      <c r="L689" s="51"/>
      <c r="M689" s="51"/>
      <c r="N689" s="51"/>
      <c r="O689" s="51"/>
      <c r="P689" s="51"/>
      <c r="Q689" s="51"/>
      <c r="R689" s="51"/>
      <c r="S689" s="51"/>
      <c r="T689" s="51"/>
      <c r="U689" s="51"/>
      <c r="V689" s="51"/>
      <c r="W689" s="51"/>
      <c r="X689" s="51"/>
      <c r="Y689" s="51"/>
      <c r="Z689" s="51"/>
      <c r="AA689" s="51"/>
      <c r="AB689" s="51"/>
      <c r="AC689" s="51"/>
      <c r="AD689" s="51"/>
      <c r="AE689" s="51"/>
    </row>
    <row r="690" spans="11:31">
      <c r="K690" s="51" t="str">
        <f t="shared" si="38"/>
        <v>-</v>
      </c>
      <c r="L690" s="51"/>
      <c r="M690" s="51"/>
      <c r="N690" s="51"/>
      <c r="O690" s="51"/>
      <c r="P690" s="51"/>
      <c r="Q690" s="51"/>
      <c r="R690" s="51"/>
      <c r="S690" s="51"/>
      <c r="T690" s="51"/>
      <c r="U690" s="51"/>
      <c r="V690" s="51"/>
      <c r="W690" s="51"/>
      <c r="X690" s="51"/>
      <c r="Y690" s="51"/>
      <c r="Z690" s="51"/>
      <c r="AA690" s="51"/>
      <c r="AB690" s="51"/>
      <c r="AC690" s="51"/>
      <c r="AD690" s="51"/>
      <c r="AE690" s="51"/>
    </row>
    <row r="691" spans="11:31">
      <c r="K691" s="51" t="str">
        <f t="shared" si="38"/>
        <v>-</v>
      </c>
      <c r="L691" s="51"/>
      <c r="M691" s="51"/>
      <c r="N691" s="51"/>
      <c r="O691" s="51"/>
      <c r="P691" s="51"/>
      <c r="Q691" s="51"/>
      <c r="R691" s="51"/>
      <c r="S691" s="51"/>
      <c r="T691" s="51"/>
      <c r="U691" s="51"/>
      <c r="V691" s="51"/>
      <c r="W691" s="51"/>
      <c r="X691" s="51"/>
      <c r="Y691" s="51"/>
      <c r="Z691" s="51"/>
      <c r="AA691" s="51"/>
      <c r="AB691" s="51"/>
      <c r="AC691" s="51"/>
      <c r="AD691" s="51"/>
      <c r="AE691" s="51"/>
    </row>
    <row r="692" spans="11:31">
      <c r="K692" s="51" t="str">
        <f t="shared" si="38"/>
        <v>-</v>
      </c>
      <c r="L692" s="51"/>
      <c r="M692" s="51"/>
      <c r="N692" s="51"/>
      <c r="O692" s="51"/>
      <c r="P692" s="51"/>
      <c r="Q692" s="51"/>
      <c r="R692" s="51"/>
      <c r="S692" s="51"/>
      <c r="T692" s="51"/>
      <c r="U692" s="51"/>
      <c r="V692" s="51"/>
      <c r="W692" s="51"/>
      <c r="X692" s="51"/>
      <c r="Y692" s="51"/>
      <c r="Z692" s="51"/>
      <c r="AA692" s="51"/>
      <c r="AB692" s="51"/>
      <c r="AC692" s="51"/>
      <c r="AD692" s="51"/>
      <c r="AE692" s="51"/>
    </row>
    <row r="693" spans="11:31">
      <c r="K693" s="51" t="str">
        <f t="shared" si="38"/>
        <v>-</v>
      </c>
      <c r="L693" s="51"/>
      <c r="M693" s="51"/>
      <c r="N693" s="51"/>
      <c r="O693" s="51"/>
      <c r="P693" s="51"/>
      <c r="Q693" s="51"/>
      <c r="R693" s="51"/>
      <c r="S693" s="51"/>
      <c r="T693" s="51"/>
      <c r="U693" s="51"/>
      <c r="V693" s="51"/>
      <c r="W693" s="51"/>
      <c r="X693" s="51"/>
      <c r="Y693" s="51"/>
      <c r="Z693" s="51"/>
      <c r="AA693" s="51"/>
      <c r="AB693" s="51"/>
      <c r="AC693" s="51"/>
      <c r="AD693" s="51"/>
      <c r="AE693" s="51"/>
    </row>
    <row r="694" spans="11:31">
      <c r="K694" s="51" t="str">
        <f t="shared" si="38"/>
        <v>-</v>
      </c>
      <c r="L694" s="51"/>
      <c r="M694" s="51"/>
      <c r="N694" s="51"/>
      <c r="O694" s="51"/>
      <c r="P694" s="51"/>
      <c r="Q694" s="51"/>
      <c r="R694" s="51"/>
      <c r="S694" s="51"/>
      <c r="T694" s="51"/>
      <c r="U694" s="51"/>
      <c r="V694" s="51"/>
      <c r="W694" s="51"/>
      <c r="X694" s="51"/>
      <c r="Y694" s="51"/>
      <c r="Z694" s="51"/>
      <c r="AA694" s="51"/>
      <c r="AB694" s="51"/>
      <c r="AC694" s="51"/>
      <c r="AD694" s="51"/>
      <c r="AE694" s="51"/>
    </row>
    <row r="695" spans="11:31">
      <c r="K695" s="51" t="str">
        <f t="shared" si="38"/>
        <v>-</v>
      </c>
      <c r="L695" s="51"/>
      <c r="M695" s="51"/>
      <c r="N695" s="51"/>
      <c r="O695" s="51"/>
      <c r="P695" s="51"/>
      <c r="Q695" s="51"/>
      <c r="R695" s="51"/>
      <c r="S695" s="51"/>
      <c r="T695" s="51"/>
      <c r="U695" s="51"/>
      <c r="V695" s="51"/>
      <c r="W695" s="51"/>
      <c r="X695" s="51"/>
      <c r="Y695" s="51"/>
      <c r="Z695" s="51"/>
      <c r="AA695" s="51"/>
      <c r="AB695" s="51"/>
      <c r="AC695" s="51"/>
      <c r="AD695" s="51"/>
      <c r="AE695" s="51"/>
    </row>
    <row r="696" spans="11:31">
      <c r="K696" s="51" t="str">
        <f t="shared" si="38"/>
        <v>-</v>
      </c>
      <c r="L696" s="51"/>
      <c r="M696" s="51"/>
      <c r="N696" s="51"/>
      <c r="O696" s="51"/>
      <c r="P696" s="51"/>
      <c r="Q696" s="51"/>
      <c r="R696" s="51"/>
      <c r="S696" s="51"/>
      <c r="T696" s="51"/>
      <c r="U696" s="51"/>
      <c r="V696" s="51"/>
      <c r="W696" s="51"/>
      <c r="X696" s="51"/>
      <c r="Y696" s="51"/>
      <c r="Z696" s="51"/>
      <c r="AA696" s="51"/>
      <c r="AB696" s="51"/>
      <c r="AC696" s="51"/>
      <c r="AD696" s="51"/>
      <c r="AE696" s="51"/>
    </row>
    <row r="697" spans="11:31">
      <c r="K697" s="51" t="str">
        <f t="shared" si="38"/>
        <v>-</v>
      </c>
      <c r="L697" s="51"/>
      <c r="M697" s="51"/>
      <c r="N697" s="51"/>
      <c r="O697" s="51"/>
      <c r="P697" s="51"/>
      <c r="Q697" s="51"/>
      <c r="R697" s="51"/>
      <c r="S697" s="51"/>
      <c r="T697" s="51"/>
      <c r="U697" s="51"/>
      <c r="V697" s="51"/>
      <c r="W697" s="51"/>
      <c r="X697" s="51"/>
      <c r="Y697" s="51"/>
      <c r="Z697" s="51"/>
      <c r="AA697" s="51"/>
      <c r="AB697" s="51"/>
      <c r="AC697" s="51"/>
      <c r="AD697" s="51"/>
      <c r="AE697" s="51"/>
    </row>
    <row r="698" spans="11:31">
      <c r="K698" s="51" t="str">
        <f t="shared" si="38"/>
        <v>-</v>
      </c>
      <c r="L698" s="51"/>
      <c r="M698" s="51"/>
      <c r="N698" s="51"/>
      <c r="O698" s="51"/>
      <c r="P698" s="51"/>
      <c r="Q698" s="51"/>
      <c r="R698" s="51"/>
      <c r="S698" s="51"/>
      <c r="T698" s="51"/>
      <c r="U698" s="51"/>
      <c r="V698" s="51"/>
      <c r="W698" s="51"/>
      <c r="X698" s="51"/>
      <c r="Y698" s="51"/>
      <c r="Z698" s="51"/>
      <c r="AA698" s="51"/>
      <c r="AB698" s="51"/>
      <c r="AC698" s="51"/>
      <c r="AD698" s="51"/>
      <c r="AE698" s="51"/>
    </row>
    <row r="699" spans="11:31">
      <c r="K699" s="51" t="str">
        <f t="shared" si="38"/>
        <v>-</v>
      </c>
      <c r="L699" s="51"/>
      <c r="M699" s="51"/>
      <c r="N699" s="51"/>
      <c r="O699" s="51"/>
      <c r="P699" s="51"/>
      <c r="Q699" s="51"/>
      <c r="R699" s="51"/>
      <c r="S699" s="51"/>
      <c r="T699" s="51"/>
      <c r="U699" s="51"/>
      <c r="V699" s="51"/>
      <c r="W699" s="51"/>
      <c r="X699" s="51"/>
      <c r="Y699" s="51"/>
      <c r="Z699" s="51"/>
      <c r="AA699" s="51"/>
      <c r="AB699" s="51"/>
      <c r="AC699" s="51"/>
      <c r="AD699" s="51"/>
      <c r="AE699" s="51"/>
    </row>
    <row r="700" spans="11:31">
      <c r="K700" s="51" t="str">
        <f t="shared" si="38"/>
        <v>-</v>
      </c>
      <c r="L700" s="51"/>
      <c r="M700" s="51"/>
      <c r="N700" s="51"/>
      <c r="O700" s="51"/>
      <c r="P700" s="51"/>
      <c r="Q700" s="51"/>
      <c r="R700" s="51"/>
      <c r="S700" s="51"/>
      <c r="T700" s="51"/>
      <c r="U700" s="51"/>
      <c r="V700" s="51"/>
      <c r="W700" s="51"/>
      <c r="X700" s="51"/>
      <c r="Y700" s="51"/>
      <c r="Z700" s="51"/>
      <c r="AA700" s="51"/>
      <c r="AB700" s="51"/>
      <c r="AC700" s="51"/>
      <c r="AD700" s="51"/>
      <c r="AE700" s="51"/>
    </row>
    <row r="701" spans="11:31">
      <c r="K701" s="51" t="str">
        <f t="shared" si="38"/>
        <v>-</v>
      </c>
      <c r="L701" s="51"/>
      <c r="M701" s="51"/>
      <c r="N701" s="51"/>
      <c r="O701" s="51"/>
      <c r="P701" s="51"/>
      <c r="Q701" s="51"/>
      <c r="R701" s="51"/>
      <c r="S701" s="51"/>
      <c r="T701" s="51"/>
      <c r="U701" s="51"/>
      <c r="V701" s="51"/>
      <c r="W701" s="51"/>
      <c r="X701" s="51"/>
      <c r="Y701" s="51"/>
      <c r="Z701" s="51"/>
      <c r="AA701" s="51"/>
      <c r="AB701" s="51"/>
      <c r="AC701" s="51"/>
      <c r="AD701" s="51"/>
      <c r="AE701" s="51"/>
    </row>
    <row r="702" spans="11:31">
      <c r="K702" s="51" t="str">
        <f t="shared" si="38"/>
        <v>-</v>
      </c>
      <c r="L702" s="51"/>
      <c r="M702" s="51"/>
      <c r="N702" s="51"/>
      <c r="O702" s="51"/>
      <c r="P702" s="51"/>
      <c r="Q702" s="51"/>
      <c r="R702" s="51"/>
      <c r="S702" s="51"/>
      <c r="T702" s="51"/>
      <c r="U702" s="51"/>
      <c r="V702" s="51"/>
      <c r="W702" s="51"/>
      <c r="X702" s="51"/>
      <c r="Y702" s="51"/>
      <c r="Z702" s="51"/>
      <c r="AA702" s="51"/>
      <c r="AB702" s="51"/>
      <c r="AC702" s="51"/>
      <c r="AD702" s="51"/>
      <c r="AE702" s="51"/>
    </row>
    <row r="703" spans="11:31">
      <c r="K703" s="51" t="str">
        <f t="shared" si="38"/>
        <v>-</v>
      </c>
      <c r="L703" s="51"/>
      <c r="M703" s="51"/>
      <c r="N703" s="51"/>
      <c r="O703" s="51"/>
      <c r="P703" s="51"/>
      <c r="Q703" s="51"/>
      <c r="R703" s="51"/>
      <c r="S703" s="51"/>
      <c r="T703" s="51"/>
      <c r="U703" s="51"/>
      <c r="V703" s="51"/>
      <c r="W703" s="51"/>
      <c r="X703" s="51"/>
      <c r="Y703" s="51"/>
      <c r="Z703" s="51"/>
      <c r="AA703" s="51"/>
      <c r="AB703" s="51"/>
      <c r="AC703" s="51"/>
      <c r="AD703" s="51"/>
      <c r="AE703" s="51"/>
    </row>
    <row r="704" spans="11:31">
      <c r="K704" s="51" t="str">
        <f t="shared" si="38"/>
        <v>-</v>
      </c>
      <c r="L704" s="51"/>
      <c r="M704" s="51"/>
      <c r="N704" s="51"/>
      <c r="O704" s="51"/>
      <c r="P704" s="51"/>
      <c r="Q704" s="51"/>
      <c r="R704" s="51"/>
      <c r="S704" s="51"/>
      <c r="T704" s="51"/>
      <c r="U704" s="51"/>
      <c r="V704" s="51"/>
      <c r="W704" s="51"/>
      <c r="X704" s="51"/>
      <c r="Y704" s="51"/>
      <c r="Z704" s="51"/>
      <c r="AA704" s="51"/>
      <c r="AB704" s="51"/>
      <c r="AC704" s="51"/>
      <c r="AD704" s="51"/>
      <c r="AE704" s="51"/>
    </row>
    <row r="705" spans="11:31">
      <c r="K705" s="51" t="str">
        <f t="shared" si="38"/>
        <v>-</v>
      </c>
      <c r="L705" s="51"/>
      <c r="M705" s="51"/>
      <c r="N705" s="51"/>
      <c r="O705" s="51"/>
      <c r="P705" s="51"/>
      <c r="Q705" s="51"/>
      <c r="R705" s="51"/>
      <c r="S705" s="51"/>
      <c r="T705" s="51"/>
      <c r="U705" s="51"/>
      <c r="V705" s="51"/>
      <c r="W705" s="51"/>
      <c r="X705" s="51"/>
      <c r="Y705" s="51"/>
      <c r="Z705" s="51"/>
      <c r="AA705" s="51"/>
      <c r="AB705" s="51"/>
      <c r="AC705" s="51"/>
      <c r="AD705" s="51"/>
      <c r="AE705" s="51"/>
    </row>
    <row r="706" spans="11:31">
      <c r="K706" s="51" t="str">
        <f t="shared" si="38"/>
        <v>-</v>
      </c>
      <c r="L706" s="51"/>
      <c r="M706" s="51"/>
      <c r="N706" s="51"/>
      <c r="O706" s="51"/>
      <c r="P706" s="51"/>
      <c r="Q706" s="51"/>
      <c r="R706" s="51"/>
      <c r="S706" s="51"/>
      <c r="T706" s="51"/>
      <c r="U706" s="51"/>
      <c r="V706" s="51"/>
      <c r="W706" s="51"/>
      <c r="X706" s="51"/>
      <c r="Y706" s="51"/>
      <c r="Z706" s="51"/>
      <c r="AA706" s="51"/>
      <c r="AB706" s="51"/>
      <c r="AC706" s="51"/>
      <c r="AD706" s="51"/>
      <c r="AE706" s="51"/>
    </row>
    <row r="707" spans="11:31">
      <c r="K707" s="51" t="str">
        <f t="shared" si="38"/>
        <v>-</v>
      </c>
      <c r="L707" s="51"/>
      <c r="M707" s="51"/>
      <c r="N707" s="51"/>
      <c r="O707" s="51"/>
      <c r="P707" s="51"/>
      <c r="Q707" s="51"/>
      <c r="R707" s="51"/>
      <c r="S707" s="51"/>
      <c r="T707" s="51"/>
      <c r="U707" s="51"/>
      <c r="V707" s="51"/>
      <c r="W707" s="51"/>
      <c r="X707" s="51"/>
      <c r="Y707" s="51"/>
      <c r="Z707" s="51"/>
      <c r="AA707" s="51"/>
      <c r="AB707" s="51"/>
      <c r="AC707" s="51"/>
      <c r="AD707" s="51"/>
      <c r="AE707" s="51"/>
    </row>
    <row r="708" spans="11:31">
      <c r="K708" s="51" t="str">
        <f t="shared" ref="K708:K771" si="39">CONCATENATE(H708,"-",I708)</f>
        <v>-</v>
      </c>
      <c r="L708" s="51"/>
      <c r="M708" s="51"/>
      <c r="N708" s="51"/>
      <c r="O708" s="51"/>
      <c r="P708" s="51"/>
      <c r="Q708" s="51"/>
      <c r="R708" s="51"/>
      <c r="S708" s="51"/>
      <c r="T708" s="51"/>
      <c r="U708" s="51"/>
      <c r="V708" s="51"/>
      <c r="W708" s="51"/>
      <c r="X708" s="51"/>
      <c r="Y708" s="51"/>
      <c r="Z708" s="51"/>
      <c r="AA708" s="51"/>
      <c r="AB708" s="51"/>
      <c r="AC708" s="51"/>
      <c r="AD708" s="51"/>
      <c r="AE708" s="51"/>
    </row>
    <row r="709" spans="11:31">
      <c r="K709" s="51" t="str">
        <f t="shared" si="39"/>
        <v>-</v>
      </c>
      <c r="L709" s="51"/>
      <c r="M709" s="51"/>
      <c r="N709" s="51"/>
      <c r="O709" s="51"/>
      <c r="P709" s="51"/>
      <c r="Q709" s="51"/>
      <c r="R709" s="51"/>
      <c r="S709" s="51"/>
      <c r="T709" s="51"/>
      <c r="U709" s="51"/>
      <c r="V709" s="51"/>
      <c r="W709" s="51"/>
      <c r="X709" s="51"/>
      <c r="Y709" s="51"/>
      <c r="Z709" s="51"/>
      <c r="AA709" s="51"/>
      <c r="AB709" s="51"/>
      <c r="AC709" s="51"/>
      <c r="AD709" s="51"/>
      <c r="AE709" s="51"/>
    </row>
    <row r="710" spans="11:31">
      <c r="K710" s="51" t="str">
        <f t="shared" si="39"/>
        <v>-</v>
      </c>
      <c r="L710" s="51"/>
      <c r="M710" s="51"/>
      <c r="N710" s="51"/>
      <c r="O710" s="51"/>
      <c r="P710" s="51"/>
      <c r="Q710" s="51"/>
      <c r="R710" s="51"/>
      <c r="S710" s="51"/>
      <c r="T710" s="51"/>
      <c r="U710" s="51"/>
      <c r="V710" s="51"/>
      <c r="W710" s="51"/>
      <c r="X710" s="51"/>
      <c r="Y710" s="51"/>
      <c r="Z710" s="51"/>
      <c r="AA710" s="51"/>
      <c r="AB710" s="51"/>
      <c r="AC710" s="51"/>
      <c r="AD710" s="51"/>
      <c r="AE710" s="51"/>
    </row>
    <row r="711" spans="11:31">
      <c r="K711" s="51" t="str">
        <f t="shared" si="39"/>
        <v>-</v>
      </c>
      <c r="L711" s="51"/>
      <c r="M711" s="51"/>
      <c r="N711" s="51"/>
      <c r="O711" s="51"/>
      <c r="P711" s="51"/>
      <c r="Q711" s="51"/>
      <c r="R711" s="51"/>
      <c r="S711" s="51"/>
      <c r="T711" s="51"/>
      <c r="U711" s="51"/>
      <c r="V711" s="51"/>
      <c r="W711" s="51"/>
      <c r="X711" s="51"/>
      <c r="Y711" s="51"/>
      <c r="Z711" s="51"/>
      <c r="AA711" s="51"/>
      <c r="AB711" s="51"/>
      <c r="AC711" s="51"/>
      <c r="AD711" s="51"/>
      <c r="AE711" s="51"/>
    </row>
    <row r="712" spans="11:31">
      <c r="K712" s="51" t="str">
        <f t="shared" si="39"/>
        <v>-</v>
      </c>
      <c r="L712" s="51"/>
      <c r="M712" s="51"/>
      <c r="N712" s="51"/>
      <c r="O712" s="51"/>
      <c r="P712" s="51"/>
      <c r="Q712" s="51"/>
      <c r="R712" s="51"/>
      <c r="S712" s="51"/>
      <c r="T712" s="51"/>
      <c r="U712" s="51"/>
      <c r="V712" s="51"/>
      <c r="W712" s="51"/>
      <c r="X712" s="51"/>
      <c r="Y712" s="51"/>
      <c r="Z712" s="51"/>
      <c r="AA712" s="51"/>
      <c r="AB712" s="51"/>
      <c r="AC712" s="51"/>
      <c r="AD712" s="51"/>
      <c r="AE712" s="51"/>
    </row>
    <row r="713" spans="11:31">
      <c r="K713" s="51" t="str">
        <f t="shared" si="39"/>
        <v>-</v>
      </c>
      <c r="L713" s="51"/>
      <c r="M713" s="51"/>
      <c r="N713" s="51"/>
      <c r="O713" s="51"/>
      <c r="P713" s="51"/>
      <c r="Q713" s="51"/>
      <c r="R713" s="51"/>
      <c r="S713" s="51"/>
      <c r="T713" s="51"/>
      <c r="U713" s="51"/>
      <c r="V713" s="51"/>
      <c r="W713" s="51"/>
      <c r="X713" s="51"/>
      <c r="Y713" s="51"/>
      <c r="Z713" s="51"/>
      <c r="AA713" s="51"/>
      <c r="AB713" s="51"/>
      <c r="AC713" s="51"/>
      <c r="AD713" s="51"/>
      <c r="AE713" s="51"/>
    </row>
    <row r="714" spans="11:31">
      <c r="K714" s="51" t="str">
        <f t="shared" si="39"/>
        <v>-</v>
      </c>
      <c r="L714" s="51"/>
      <c r="M714" s="51"/>
      <c r="N714" s="51"/>
      <c r="O714" s="51"/>
      <c r="P714" s="51"/>
      <c r="Q714" s="51"/>
      <c r="R714" s="51"/>
      <c r="S714" s="51"/>
      <c r="T714" s="51"/>
      <c r="U714" s="51"/>
      <c r="V714" s="51"/>
      <c r="W714" s="51"/>
      <c r="X714" s="51"/>
      <c r="Y714" s="51"/>
      <c r="Z714" s="51"/>
      <c r="AA714" s="51"/>
      <c r="AB714" s="51"/>
      <c r="AC714" s="51"/>
      <c r="AD714" s="51"/>
      <c r="AE714" s="51"/>
    </row>
    <row r="715" spans="11:31">
      <c r="K715" s="51" t="str">
        <f t="shared" si="39"/>
        <v>-</v>
      </c>
      <c r="L715" s="51"/>
      <c r="M715" s="51"/>
      <c r="N715" s="51"/>
      <c r="O715" s="51"/>
      <c r="P715" s="51"/>
      <c r="Q715" s="51"/>
      <c r="R715" s="51"/>
      <c r="S715" s="51"/>
      <c r="T715" s="51"/>
      <c r="U715" s="51"/>
      <c r="V715" s="51"/>
      <c r="W715" s="51"/>
      <c r="X715" s="51"/>
      <c r="Y715" s="51"/>
      <c r="Z715" s="51"/>
      <c r="AA715" s="51"/>
      <c r="AB715" s="51"/>
      <c r="AC715" s="51"/>
      <c r="AD715" s="51"/>
      <c r="AE715" s="51"/>
    </row>
    <row r="716" spans="11:31">
      <c r="K716" s="51" t="str">
        <f t="shared" si="39"/>
        <v>-</v>
      </c>
      <c r="L716" s="51"/>
      <c r="M716" s="51"/>
      <c r="N716" s="51"/>
      <c r="O716" s="51"/>
      <c r="P716" s="51"/>
      <c r="Q716" s="51"/>
      <c r="R716" s="51"/>
      <c r="S716" s="51"/>
      <c r="T716" s="51"/>
      <c r="U716" s="51"/>
      <c r="V716" s="51"/>
      <c r="W716" s="51"/>
      <c r="X716" s="51"/>
      <c r="Y716" s="51"/>
      <c r="Z716" s="51"/>
      <c r="AA716" s="51"/>
      <c r="AB716" s="51"/>
      <c r="AC716" s="51"/>
      <c r="AD716" s="51"/>
      <c r="AE716" s="51"/>
    </row>
    <row r="717" spans="11:31">
      <c r="K717" s="51" t="str">
        <f t="shared" si="39"/>
        <v>-</v>
      </c>
      <c r="L717" s="51"/>
      <c r="M717" s="51"/>
      <c r="N717" s="51"/>
      <c r="O717" s="51"/>
      <c r="P717" s="51"/>
      <c r="Q717" s="51"/>
      <c r="R717" s="51"/>
      <c r="S717" s="51"/>
      <c r="T717" s="51"/>
      <c r="U717" s="51"/>
      <c r="V717" s="51"/>
      <c r="W717" s="51"/>
      <c r="X717" s="51"/>
      <c r="Y717" s="51"/>
      <c r="Z717" s="51"/>
      <c r="AA717" s="51"/>
      <c r="AB717" s="51"/>
      <c r="AC717" s="51"/>
      <c r="AD717" s="51"/>
      <c r="AE717" s="51"/>
    </row>
    <row r="718" spans="11:31">
      <c r="K718" s="51" t="str">
        <f t="shared" si="39"/>
        <v>-</v>
      </c>
      <c r="L718" s="51"/>
      <c r="M718" s="51"/>
      <c r="N718" s="51"/>
      <c r="O718" s="51"/>
      <c r="P718" s="51"/>
      <c r="Q718" s="51"/>
      <c r="R718" s="51"/>
      <c r="S718" s="51"/>
      <c r="T718" s="51"/>
      <c r="U718" s="51"/>
      <c r="V718" s="51"/>
      <c r="W718" s="51"/>
      <c r="X718" s="51"/>
      <c r="Y718" s="51"/>
      <c r="Z718" s="51"/>
      <c r="AA718" s="51"/>
      <c r="AB718" s="51"/>
      <c r="AC718" s="51"/>
      <c r="AD718" s="51"/>
      <c r="AE718" s="51"/>
    </row>
    <row r="719" spans="11:31">
      <c r="K719" s="51" t="str">
        <f t="shared" si="39"/>
        <v>-</v>
      </c>
      <c r="L719" s="51"/>
      <c r="M719" s="51"/>
      <c r="N719" s="51"/>
      <c r="O719" s="51"/>
      <c r="P719" s="51"/>
      <c r="Q719" s="51"/>
      <c r="R719" s="51"/>
      <c r="S719" s="51"/>
      <c r="T719" s="51"/>
      <c r="U719" s="51"/>
      <c r="V719" s="51"/>
      <c r="W719" s="51"/>
      <c r="X719" s="51"/>
      <c r="Y719" s="51"/>
      <c r="Z719" s="51"/>
      <c r="AA719" s="51"/>
      <c r="AB719" s="51"/>
      <c r="AC719" s="51"/>
      <c r="AD719" s="51"/>
      <c r="AE719" s="51"/>
    </row>
    <row r="720" spans="11:31">
      <c r="K720" s="51" t="str">
        <f t="shared" si="39"/>
        <v>-</v>
      </c>
      <c r="L720" s="51"/>
      <c r="M720" s="51"/>
      <c r="N720" s="51"/>
      <c r="O720" s="51"/>
      <c r="P720" s="51"/>
      <c r="Q720" s="51"/>
      <c r="R720" s="51"/>
      <c r="S720" s="51"/>
      <c r="T720" s="51"/>
      <c r="U720" s="51"/>
      <c r="V720" s="51"/>
      <c r="W720" s="51"/>
      <c r="X720" s="51"/>
      <c r="Y720" s="51"/>
      <c r="Z720" s="51"/>
      <c r="AA720" s="51"/>
      <c r="AB720" s="51"/>
      <c r="AC720" s="51"/>
      <c r="AD720" s="51"/>
      <c r="AE720" s="51"/>
    </row>
    <row r="721" spans="11:31">
      <c r="K721" s="51" t="str">
        <f t="shared" si="39"/>
        <v>-</v>
      </c>
      <c r="L721" s="51"/>
      <c r="M721" s="51"/>
      <c r="N721" s="51"/>
      <c r="O721" s="51"/>
      <c r="P721" s="51"/>
      <c r="Q721" s="51"/>
      <c r="R721" s="51"/>
      <c r="S721" s="51"/>
      <c r="T721" s="51"/>
      <c r="U721" s="51"/>
      <c r="V721" s="51"/>
      <c r="W721" s="51"/>
      <c r="X721" s="51"/>
      <c r="Y721" s="51"/>
      <c r="Z721" s="51"/>
      <c r="AA721" s="51"/>
      <c r="AB721" s="51"/>
      <c r="AC721" s="51"/>
      <c r="AD721" s="51"/>
      <c r="AE721" s="51"/>
    </row>
    <row r="722" spans="11:31">
      <c r="K722" s="51" t="str">
        <f t="shared" si="39"/>
        <v>-</v>
      </c>
      <c r="L722" s="51"/>
      <c r="M722" s="51"/>
      <c r="N722" s="51"/>
      <c r="O722" s="51"/>
      <c r="P722" s="51"/>
      <c r="Q722" s="51"/>
      <c r="R722" s="51"/>
      <c r="S722" s="51"/>
      <c r="T722" s="51"/>
      <c r="U722" s="51"/>
      <c r="V722" s="51"/>
      <c r="W722" s="51"/>
      <c r="X722" s="51"/>
      <c r="Y722" s="51"/>
      <c r="Z722" s="51"/>
      <c r="AA722" s="51"/>
      <c r="AB722" s="51"/>
      <c r="AC722" s="51"/>
      <c r="AD722" s="51"/>
      <c r="AE722" s="51"/>
    </row>
    <row r="723" spans="11:31">
      <c r="K723" s="51" t="str">
        <f t="shared" si="39"/>
        <v>-</v>
      </c>
      <c r="L723" s="51"/>
      <c r="M723" s="51"/>
      <c r="N723" s="51"/>
      <c r="O723" s="51"/>
      <c r="P723" s="51"/>
      <c r="Q723" s="51"/>
      <c r="R723" s="51"/>
      <c r="S723" s="51"/>
      <c r="T723" s="51"/>
      <c r="U723" s="51"/>
      <c r="V723" s="51"/>
      <c r="W723" s="51"/>
      <c r="X723" s="51"/>
      <c r="Y723" s="51"/>
      <c r="Z723" s="51"/>
      <c r="AA723" s="51"/>
      <c r="AB723" s="51"/>
      <c r="AC723" s="51"/>
      <c r="AD723" s="51"/>
      <c r="AE723" s="51"/>
    </row>
    <row r="724" spans="11:31">
      <c r="K724" s="51" t="str">
        <f t="shared" si="39"/>
        <v>-</v>
      </c>
      <c r="L724" s="51"/>
      <c r="M724" s="51"/>
      <c r="N724" s="51"/>
      <c r="O724" s="51"/>
      <c r="P724" s="51"/>
      <c r="Q724" s="51"/>
      <c r="R724" s="51"/>
      <c r="S724" s="51"/>
      <c r="T724" s="51"/>
      <c r="U724" s="51"/>
      <c r="V724" s="51"/>
      <c r="W724" s="51"/>
      <c r="X724" s="51"/>
      <c r="Y724" s="51"/>
      <c r="Z724" s="51"/>
      <c r="AA724" s="51"/>
      <c r="AB724" s="51"/>
      <c r="AC724" s="51"/>
      <c r="AD724" s="51"/>
      <c r="AE724" s="51"/>
    </row>
    <row r="725" spans="11:31">
      <c r="K725" s="51" t="str">
        <f t="shared" si="39"/>
        <v>-</v>
      </c>
      <c r="L725" s="51"/>
      <c r="M725" s="51"/>
      <c r="N725" s="51"/>
      <c r="O725" s="51"/>
      <c r="P725" s="51"/>
      <c r="Q725" s="51"/>
      <c r="R725" s="51"/>
      <c r="S725" s="51"/>
      <c r="T725" s="51"/>
      <c r="U725" s="51"/>
      <c r="V725" s="51"/>
      <c r="W725" s="51"/>
      <c r="X725" s="51"/>
      <c r="Y725" s="51"/>
      <c r="Z725" s="51"/>
      <c r="AA725" s="51"/>
      <c r="AB725" s="51"/>
      <c r="AC725" s="51"/>
      <c r="AD725" s="51"/>
      <c r="AE725" s="51"/>
    </row>
    <row r="726" spans="11:31">
      <c r="K726" s="51" t="str">
        <f t="shared" si="39"/>
        <v>-</v>
      </c>
      <c r="L726" s="51"/>
      <c r="M726" s="51"/>
      <c r="N726" s="51"/>
      <c r="O726" s="51"/>
      <c r="P726" s="51"/>
      <c r="Q726" s="51"/>
      <c r="R726" s="51"/>
      <c r="S726" s="51"/>
      <c r="T726" s="51"/>
      <c r="U726" s="51"/>
      <c r="V726" s="51"/>
      <c r="W726" s="51"/>
      <c r="X726" s="51"/>
      <c r="Y726" s="51"/>
      <c r="Z726" s="51"/>
      <c r="AA726" s="51"/>
      <c r="AB726" s="51"/>
      <c r="AC726" s="51"/>
      <c r="AD726" s="51"/>
      <c r="AE726" s="51"/>
    </row>
    <row r="727" spans="11:31">
      <c r="K727" s="51" t="str">
        <f t="shared" si="39"/>
        <v>-</v>
      </c>
      <c r="L727" s="51"/>
      <c r="M727" s="51"/>
      <c r="N727" s="51"/>
      <c r="O727" s="51"/>
      <c r="P727" s="51"/>
      <c r="Q727" s="51"/>
      <c r="R727" s="51"/>
      <c r="S727" s="51"/>
      <c r="T727" s="51"/>
      <c r="U727" s="51"/>
      <c r="V727" s="51"/>
      <c r="W727" s="51"/>
      <c r="X727" s="51"/>
      <c r="Y727" s="51"/>
      <c r="Z727" s="51"/>
      <c r="AA727" s="51"/>
      <c r="AB727" s="51"/>
      <c r="AC727" s="51"/>
      <c r="AD727" s="51"/>
      <c r="AE727" s="51"/>
    </row>
    <row r="728" spans="11:31">
      <c r="K728" s="51" t="str">
        <f t="shared" si="39"/>
        <v>-</v>
      </c>
      <c r="L728" s="51"/>
      <c r="M728" s="51"/>
      <c r="N728" s="51"/>
      <c r="O728" s="51"/>
      <c r="P728" s="51"/>
      <c r="Q728" s="51"/>
      <c r="R728" s="51"/>
      <c r="S728" s="51"/>
      <c r="T728" s="51"/>
      <c r="U728" s="51"/>
      <c r="V728" s="51"/>
      <c r="W728" s="51"/>
      <c r="X728" s="51"/>
      <c r="Y728" s="51"/>
      <c r="Z728" s="51"/>
      <c r="AA728" s="51"/>
      <c r="AB728" s="51"/>
      <c r="AC728" s="51"/>
      <c r="AD728" s="51"/>
      <c r="AE728" s="51"/>
    </row>
    <row r="729" spans="11:31">
      <c r="K729" s="51" t="str">
        <f t="shared" si="39"/>
        <v>-</v>
      </c>
      <c r="L729" s="51"/>
      <c r="M729" s="51"/>
      <c r="N729" s="51"/>
      <c r="O729" s="51"/>
      <c r="P729" s="51"/>
      <c r="Q729" s="51"/>
      <c r="R729" s="51"/>
      <c r="S729" s="51"/>
      <c r="T729" s="51"/>
      <c r="U729" s="51"/>
      <c r="V729" s="51"/>
      <c r="W729" s="51"/>
      <c r="X729" s="51"/>
      <c r="Y729" s="51"/>
      <c r="Z729" s="51"/>
      <c r="AA729" s="51"/>
      <c r="AB729" s="51"/>
      <c r="AC729" s="51"/>
      <c r="AD729" s="51"/>
      <c r="AE729" s="51"/>
    </row>
    <row r="730" spans="11:31">
      <c r="K730" s="51" t="str">
        <f t="shared" si="39"/>
        <v>-</v>
      </c>
      <c r="L730" s="51"/>
      <c r="M730" s="51"/>
      <c r="N730" s="51"/>
      <c r="O730" s="51"/>
      <c r="P730" s="51"/>
      <c r="Q730" s="51"/>
      <c r="R730" s="51"/>
      <c r="S730" s="51"/>
      <c r="T730" s="51"/>
      <c r="U730" s="51"/>
      <c r="V730" s="51"/>
      <c r="W730" s="51"/>
      <c r="X730" s="51"/>
      <c r="Y730" s="51"/>
      <c r="Z730" s="51"/>
      <c r="AA730" s="51"/>
      <c r="AB730" s="51"/>
      <c r="AC730" s="51"/>
      <c r="AD730" s="51"/>
      <c r="AE730" s="51"/>
    </row>
    <row r="731" spans="11:31">
      <c r="K731" s="51" t="str">
        <f t="shared" si="39"/>
        <v>-</v>
      </c>
      <c r="L731" s="51"/>
      <c r="M731" s="51"/>
      <c r="N731" s="51"/>
      <c r="O731" s="51"/>
      <c r="P731" s="51"/>
      <c r="Q731" s="51"/>
      <c r="R731" s="51"/>
      <c r="S731" s="51"/>
      <c r="T731" s="51"/>
      <c r="U731" s="51"/>
      <c r="V731" s="51"/>
      <c r="W731" s="51"/>
      <c r="X731" s="51"/>
      <c r="Y731" s="51"/>
      <c r="Z731" s="51"/>
      <c r="AA731" s="51"/>
      <c r="AB731" s="51"/>
      <c r="AC731" s="51"/>
      <c r="AD731" s="51"/>
      <c r="AE731" s="51"/>
    </row>
    <row r="732" spans="11:31">
      <c r="K732" s="51" t="str">
        <f t="shared" si="39"/>
        <v>-</v>
      </c>
      <c r="L732" s="51"/>
      <c r="M732" s="51"/>
      <c r="N732" s="51"/>
      <c r="O732" s="51"/>
      <c r="P732" s="51"/>
      <c r="Q732" s="51"/>
      <c r="R732" s="51"/>
      <c r="S732" s="51"/>
      <c r="T732" s="51"/>
      <c r="U732" s="51"/>
      <c r="V732" s="51"/>
      <c r="W732" s="51"/>
      <c r="X732" s="51"/>
      <c r="Y732" s="51"/>
      <c r="Z732" s="51"/>
      <c r="AA732" s="51"/>
      <c r="AB732" s="51"/>
      <c r="AC732" s="51"/>
      <c r="AD732" s="51"/>
      <c r="AE732" s="51"/>
    </row>
    <row r="733" spans="11:31">
      <c r="K733" s="51" t="str">
        <f t="shared" si="39"/>
        <v>-</v>
      </c>
      <c r="L733" s="51"/>
      <c r="M733" s="51"/>
      <c r="N733" s="51"/>
      <c r="O733" s="51"/>
      <c r="P733" s="51"/>
      <c r="Q733" s="51"/>
      <c r="R733" s="51"/>
      <c r="S733" s="51"/>
      <c r="T733" s="51"/>
      <c r="U733" s="51"/>
      <c r="V733" s="51"/>
      <c r="W733" s="51"/>
      <c r="X733" s="51"/>
      <c r="Y733" s="51"/>
      <c r="Z733" s="51"/>
      <c r="AA733" s="51"/>
      <c r="AB733" s="51"/>
      <c r="AC733" s="51"/>
      <c r="AD733" s="51"/>
      <c r="AE733" s="51"/>
    </row>
    <row r="734" spans="11:31">
      <c r="K734" s="51" t="str">
        <f t="shared" si="39"/>
        <v>-</v>
      </c>
      <c r="L734" s="51"/>
      <c r="M734" s="51"/>
      <c r="N734" s="51"/>
      <c r="O734" s="51"/>
      <c r="P734" s="51"/>
      <c r="Q734" s="51"/>
      <c r="R734" s="51"/>
      <c r="S734" s="51"/>
      <c r="T734" s="51"/>
      <c r="U734" s="51"/>
      <c r="V734" s="51"/>
      <c r="W734" s="51"/>
      <c r="X734" s="51"/>
      <c r="Y734" s="51"/>
      <c r="Z734" s="51"/>
      <c r="AA734" s="51"/>
      <c r="AB734" s="51"/>
      <c r="AC734" s="51"/>
      <c r="AD734" s="51"/>
      <c r="AE734" s="51"/>
    </row>
    <row r="735" spans="11:31">
      <c r="K735" s="51" t="str">
        <f t="shared" si="39"/>
        <v>-</v>
      </c>
      <c r="L735" s="51"/>
      <c r="M735" s="51"/>
      <c r="N735" s="51"/>
      <c r="O735" s="51"/>
      <c r="P735" s="51"/>
      <c r="Q735" s="51"/>
      <c r="R735" s="51"/>
      <c r="S735" s="51"/>
      <c r="T735" s="51"/>
      <c r="U735" s="51"/>
      <c r="V735" s="51"/>
      <c r="W735" s="51"/>
      <c r="X735" s="51"/>
      <c r="Y735" s="51"/>
      <c r="Z735" s="51"/>
      <c r="AA735" s="51"/>
      <c r="AB735" s="51"/>
      <c r="AC735" s="51"/>
      <c r="AD735" s="51"/>
      <c r="AE735" s="51"/>
    </row>
    <row r="736" spans="11:31">
      <c r="K736" s="51" t="str">
        <f t="shared" si="39"/>
        <v>-</v>
      </c>
      <c r="L736" s="51"/>
      <c r="M736" s="51"/>
      <c r="N736" s="51"/>
      <c r="O736" s="51"/>
      <c r="P736" s="51"/>
      <c r="Q736" s="51"/>
      <c r="R736" s="51"/>
      <c r="S736" s="51"/>
      <c r="T736" s="51"/>
      <c r="U736" s="51"/>
      <c r="V736" s="51"/>
      <c r="W736" s="51"/>
      <c r="X736" s="51"/>
      <c r="Y736" s="51"/>
      <c r="Z736" s="51"/>
      <c r="AA736" s="51"/>
      <c r="AB736" s="51"/>
      <c r="AC736" s="51"/>
      <c r="AD736" s="51"/>
      <c r="AE736" s="51"/>
    </row>
    <row r="737" spans="11:31">
      <c r="K737" s="51" t="str">
        <f t="shared" si="39"/>
        <v>-</v>
      </c>
      <c r="L737" s="51"/>
      <c r="M737" s="51"/>
      <c r="N737" s="51"/>
      <c r="O737" s="51"/>
      <c r="P737" s="51"/>
      <c r="Q737" s="51"/>
      <c r="R737" s="51"/>
      <c r="S737" s="51"/>
      <c r="T737" s="51"/>
      <c r="U737" s="51"/>
      <c r="V737" s="51"/>
      <c r="W737" s="51"/>
      <c r="X737" s="51"/>
      <c r="Y737" s="51"/>
      <c r="Z737" s="51"/>
      <c r="AA737" s="51"/>
      <c r="AB737" s="51"/>
      <c r="AC737" s="51"/>
      <c r="AD737" s="51"/>
      <c r="AE737" s="51"/>
    </row>
    <row r="738" spans="11:31">
      <c r="K738" s="51" t="str">
        <f t="shared" si="39"/>
        <v>-</v>
      </c>
      <c r="L738" s="51"/>
      <c r="M738" s="51"/>
      <c r="N738" s="51"/>
      <c r="O738" s="51"/>
      <c r="P738" s="51"/>
      <c r="Q738" s="51"/>
      <c r="R738" s="51"/>
      <c r="S738" s="51"/>
      <c r="T738" s="51"/>
      <c r="U738" s="51"/>
      <c r="V738" s="51"/>
      <c r="W738" s="51"/>
      <c r="X738" s="51"/>
      <c r="Y738" s="51"/>
      <c r="Z738" s="51"/>
      <c r="AA738" s="51"/>
      <c r="AB738" s="51"/>
      <c r="AC738" s="51"/>
      <c r="AD738" s="51"/>
      <c r="AE738" s="51"/>
    </row>
    <row r="739" spans="11:31">
      <c r="K739" s="51" t="str">
        <f t="shared" si="39"/>
        <v>-</v>
      </c>
      <c r="L739" s="51"/>
      <c r="M739" s="51"/>
      <c r="N739" s="51"/>
      <c r="O739" s="51"/>
      <c r="P739" s="51"/>
      <c r="Q739" s="51"/>
      <c r="R739" s="51"/>
      <c r="S739" s="51"/>
      <c r="T739" s="51"/>
      <c r="U739" s="51"/>
      <c r="V739" s="51"/>
      <c r="W739" s="51"/>
      <c r="X739" s="51"/>
      <c r="Y739" s="51"/>
      <c r="Z739" s="51"/>
      <c r="AA739" s="51"/>
      <c r="AB739" s="51"/>
      <c r="AC739" s="51"/>
      <c r="AD739" s="51"/>
      <c r="AE739" s="51"/>
    </row>
    <row r="740" spans="11:31">
      <c r="K740" s="51" t="str">
        <f t="shared" si="39"/>
        <v>-</v>
      </c>
      <c r="L740" s="51"/>
      <c r="M740" s="51"/>
      <c r="N740" s="51"/>
      <c r="O740" s="51"/>
      <c r="P740" s="51"/>
      <c r="Q740" s="51"/>
      <c r="R740" s="51"/>
      <c r="S740" s="51"/>
      <c r="T740" s="51"/>
      <c r="U740" s="51"/>
      <c r="V740" s="51"/>
      <c r="W740" s="51"/>
      <c r="X740" s="51"/>
      <c r="Y740" s="51"/>
      <c r="Z740" s="51"/>
      <c r="AA740" s="51"/>
      <c r="AB740" s="51"/>
      <c r="AC740" s="51"/>
      <c r="AD740" s="51"/>
      <c r="AE740" s="51"/>
    </row>
    <row r="741" spans="11:31">
      <c r="K741" s="51" t="str">
        <f t="shared" si="39"/>
        <v>-</v>
      </c>
      <c r="L741" s="51"/>
      <c r="M741" s="51"/>
      <c r="N741" s="51"/>
      <c r="O741" s="51"/>
      <c r="P741" s="51"/>
      <c r="Q741" s="51"/>
      <c r="R741" s="51"/>
      <c r="S741" s="51"/>
      <c r="T741" s="51"/>
      <c r="U741" s="51"/>
      <c r="V741" s="51"/>
      <c r="W741" s="51"/>
      <c r="X741" s="51"/>
      <c r="Y741" s="51"/>
      <c r="Z741" s="51"/>
      <c r="AA741" s="51"/>
      <c r="AB741" s="51"/>
      <c r="AC741" s="51"/>
      <c r="AD741" s="51"/>
      <c r="AE741" s="51"/>
    </row>
    <row r="742" spans="11:31">
      <c r="K742" s="51" t="str">
        <f t="shared" si="39"/>
        <v>-</v>
      </c>
      <c r="L742" s="51"/>
      <c r="M742" s="51"/>
      <c r="N742" s="51"/>
      <c r="O742" s="51"/>
      <c r="P742" s="51"/>
      <c r="Q742" s="51"/>
      <c r="R742" s="51"/>
      <c r="S742" s="51"/>
      <c r="T742" s="51"/>
      <c r="U742" s="51"/>
      <c r="V742" s="51"/>
      <c r="W742" s="51"/>
      <c r="X742" s="51"/>
      <c r="Y742" s="51"/>
      <c r="Z742" s="51"/>
      <c r="AA742" s="51"/>
      <c r="AB742" s="51"/>
      <c r="AC742" s="51"/>
      <c r="AD742" s="51"/>
      <c r="AE742" s="51"/>
    </row>
    <row r="743" spans="11:31">
      <c r="K743" s="51" t="str">
        <f t="shared" si="39"/>
        <v>-</v>
      </c>
      <c r="L743" s="51"/>
      <c r="M743" s="51"/>
      <c r="N743" s="51"/>
      <c r="O743" s="51"/>
      <c r="P743" s="51"/>
      <c r="Q743" s="51"/>
      <c r="R743" s="51"/>
      <c r="S743" s="51"/>
      <c r="T743" s="51"/>
      <c r="U743" s="51"/>
      <c r="V743" s="51"/>
      <c r="W743" s="51"/>
      <c r="X743" s="51"/>
      <c r="Y743" s="51"/>
      <c r="Z743" s="51"/>
      <c r="AA743" s="51"/>
      <c r="AB743" s="51"/>
      <c r="AC743" s="51"/>
      <c r="AD743" s="51"/>
      <c r="AE743" s="51"/>
    </row>
    <row r="744" spans="11:31">
      <c r="K744" s="51" t="str">
        <f t="shared" si="39"/>
        <v>-</v>
      </c>
      <c r="L744" s="51"/>
      <c r="M744" s="51"/>
      <c r="N744" s="51"/>
      <c r="O744" s="51"/>
      <c r="P744" s="51"/>
      <c r="Q744" s="51"/>
      <c r="R744" s="51"/>
      <c r="S744" s="51"/>
      <c r="T744" s="51"/>
      <c r="U744" s="51"/>
      <c r="V744" s="51"/>
      <c r="W744" s="51"/>
      <c r="X744" s="51"/>
      <c r="Y744" s="51"/>
      <c r="Z744" s="51"/>
      <c r="AA744" s="51"/>
      <c r="AB744" s="51"/>
      <c r="AC744" s="51"/>
      <c r="AD744" s="51"/>
      <c r="AE744" s="51"/>
    </row>
    <row r="745" spans="11:31">
      <c r="K745" s="51" t="str">
        <f t="shared" si="39"/>
        <v>-</v>
      </c>
      <c r="L745" s="51"/>
      <c r="M745" s="51"/>
      <c r="N745" s="51"/>
      <c r="O745" s="51"/>
      <c r="P745" s="51"/>
      <c r="Q745" s="51"/>
      <c r="R745" s="51"/>
      <c r="S745" s="51"/>
      <c r="T745" s="51"/>
      <c r="U745" s="51"/>
      <c r="V745" s="51"/>
      <c r="W745" s="51"/>
      <c r="X745" s="51"/>
      <c r="Y745" s="51"/>
      <c r="Z745" s="51"/>
      <c r="AA745" s="51"/>
      <c r="AB745" s="51"/>
      <c r="AC745" s="51"/>
      <c r="AD745" s="51"/>
      <c r="AE745" s="51"/>
    </row>
    <row r="746" spans="11:31">
      <c r="K746" s="51" t="str">
        <f t="shared" si="39"/>
        <v>-</v>
      </c>
      <c r="L746" s="51"/>
      <c r="M746" s="51"/>
      <c r="N746" s="51"/>
      <c r="O746" s="51"/>
      <c r="P746" s="51"/>
      <c r="Q746" s="51"/>
      <c r="R746" s="51"/>
      <c r="S746" s="51"/>
      <c r="T746" s="51"/>
      <c r="U746" s="51"/>
      <c r="V746" s="51"/>
      <c r="W746" s="51"/>
      <c r="X746" s="51"/>
      <c r="Y746" s="51"/>
      <c r="Z746" s="51"/>
      <c r="AA746" s="51"/>
      <c r="AB746" s="51"/>
      <c r="AC746" s="51"/>
      <c r="AD746" s="51"/>
      <c r="AE746" s="51"/>
    </row>
    <row r="747" spans="11:31">
      <c r="K747" s="51" t="str">
        <f t="shared" si="39"/>
        <v>-</v>
      </c>
      <c r="L747" s="51"/>
      <c r="M747" s="51"/>
      <c r="N747" s="51"/>
      <c r="O747" s="51"/>
      <c r="P747" s="51"/>
      <c r="Q747" s="51"/>
      <c r="R747" s="51"/>
      <c r="S747" s="51"/>
      <c r="T747" s="51"/>
      <c r="U747" s="51"/>
      <c r="V747" s="51"/>
      <c r="W747" s="51"/>
      <c r="X747" s="51"/>
      <c r="Y747" s="51"/>
      <c r="Z747" s="51"/>
      <c r="AA747" s="51"/>
      <c r="AB747" s="51"/>
      <c r="AC747" s="51"/>
      <c r="AD747" s="51"/>
      <c r="AE747" s="51"/>
    </row>
    <row r="748" spans="11:31">
      <c r="K748" s="51" t="str">
        <f t="shared" si="39"/>
        <v>-</v>
      </c>
      <c r="L748" s="51"/>
      <c r="M748" s="51"/>
      <c r="N748" s="51"/>
      <c r="O748" s="51"/>
      <c r="P748" s="51"/>
      <c r="Q748" s="51"/>
      <c r="R748" s="51"/>
      <c r="S748" s="51"/>
      <c r="T748" s="51"/>
      <c r="U748" s="51"/>
      <c r="V748" s="51"/>
      <c r="W748" s="51"/>
      <c r="X748" s="51"/>
      <c r="Y748" s="51"/>
      <c r="Z748" s="51"/>
      <c r="AA748" s="51"/>
      <c r="AB748" s="51"/>
      <c r="AC748" s="51"/>
      <c r="AD748" s="51"/>
      <c r="AE748" s="51"/>
    </row>
    <row r="749" spans="11:31">
      <c r="K749" s="51" t="str">
        <f t="shared" si="39"/>
        <v>-</v>
      </c>
      <c r="L749" s="51"/>
      <c r="M749" s="51"/>
      <c r="N749" s="51"/>
      <c r="O749" s="51"/>
      <c r="P749" s="51"/>
      <c r="Q749" s="51"/>
      <c r="R749" s="51"/>
      <c r="S749" s="51"/>
      <c r="T749" s="51"/>
      <c r="U749" s="51"/>
      <c r="V749" s="51"/>
      <c r="W749" s="51"/>
      <c r="X749" s="51"/>
      <c r="Y749" s="51"/>
      <c r="Z749" s="51"/>
      <c r="AA749" s="51"/>
      <c r="AB749" s="51"/>
      <c r="AC749" s="51"/>
      <c r="AD749" s="51"/>
      <c r="AE749" s="51"/>
    </row>
    <row r="750" spans="11:31">
      <c r="K750" s="51" t="str">
        <f t="shared" si="39"/>
        <v>-</v>
      </c>
      <c r="L750" s="51"/>
      <c r="M750" s="51"/>
      <c r="N750" s="51"/>
      <c r="O750" s="51"/>
      <c r="P750" s="51"/>
      <c r="Q750" s="51"/>
      <c r="R750" s="51"/>
      <c r="S750" s="51"/>
      <c r="T750" s="51"/>
      <c r="U750" s="51"/>
      <c r="V750" s="51"/>
      <c r="W750" s="51"/>
      <c r="X750" s="51"/>
      <c r="Y750" s="51"/>
      <c r="Z750" s="51"/>
      <c r="AA750" s="51"/>
      <c r="AB750" s="51"/>
      <c r="AC750" s="51"/>
      <c r="AD750" s="51"/>
      <c r="AE750" s="51"/>
    </row>
    <row r="751" spans="11:31">
      <c r="K751" s="51" t="str">
        <f t="shared" si="39"/>
        <v>-</v>
      </c>
      <c r="L751" s="51"/>
      <c r="M751" s="51"/>
      <c r="N751" s="51"/>
      <c r="O751" s="51"/>
      <c r="P751" s="51"/>
      <c r="Q751" s="51"/>
      <c r="R751" s="51"/>
      <c r="S751" s="51"/>
      <c r="T751" s="51"/>
      <c r="U751" s="51"/>
      <c r="V751" s="51"/>
      <c r="W751" s="51"/>
      <c r="X751" s="51"/>
      <c r="Y751" s="51"/>
      <c r="Z751" s="51"/>
      <c r="AA751" s="51"/>
      <c r="AB751" s="51"/>
      <c r="AC751" s="51"/>
      <c r="AD751" s="51"/>
      <c r="AE751" s="51"/>
    </row>
    <row r="752" spans="11:31">
      <c r="K752" s="51" t="str">
        <f t="shared" si="39"/>
        <v>-</v>
      </c>
      <c r="L752" s="51"/>
      <c r="M752" s="51"/>
      <c r="N752" s="51"/>
      <c r="O752" s="51"/>
      <c r="P752" s="51"/>
      <c r="Q752" s="51"/>
      <c r="R752" s="51"/>
      <c r="S752" s="51"/>
      <c r="T752" s="51"/>
      <c r="U752" s="51"/>
      <c r="V752" s="51"/>
      <c r="W752" s="51"/>
      <c r="X752" s="51"/>
      <c r="Y752" s="51"/>
      <c r="Z752" s="51"/>
      <c r="AA752" s="51"/>
      <c r="AB752" s="51"/>
      <c r="AC752" s="51"/>
      <c r="AD752" s="51"/>
      <c r="AE752" s="51"/>
    </row>
    <row r="753" spans="11:31">
      <c r="K753" s="51" t="str">
        <f t="shared" si="39"/>
        <v>-</v>
      </c>
      <c r="L753" s="51"/>
      <c r="M753" s="51"/>
      <c r="N753" s="51"/>
      <c r="O753" s="51"/>
      <c r="P753" s="51"/>
      <c r="Q753" s="51"/>
      <c r="R753" s="51"/>
      <c r="S753" s="51"/>
      <c r="T753" s="51"/>
      <c r="U753" s="51"/>
      <c r="V753" s="51"/>
      <c r="W753" s="51"/>
      <c r="X753" s="51"/>
      <c r="Y753" s="51"/>
      <c r="Z753" s="51"/>
      <c r="AA753" s="51"/>
      <c r="AB753" s="51"/>
      <c r="AC753" s="51"/>
      <c r="AD753" s="51"/>
      <c r="AE753" s="51"/>
    </row>
    <row r="754" spans="11:31">
      <c r="K754" s="51" t="str">
        <f t="shared" si="39"/>
        <v>-</v>
      </c>
      <c r="L754" s="51"/>
      <c r="M754" s="51"/>
      <c r="N754" s="51"/>
      <c r="O754" s="51"/>
      <c r="P754" s="51"/>
      <c r="Q754" s="51"/>
      <c r="R754" s="51"/>
      <c r="S754" s="51"/>
      <c r="T754" s="51"/>
      <c r="U754" s="51"/>
      <c r="V754" s="51"/>
      <c r="W754" s="51"/>
      <c r="X754" s="51"/>
      <c r="Y754" s="51"/>
      <c r="Z754" s="51"/>
      <c r="AA754" s="51"/>
      <c r="AB754" s="51"/>
      <c r="AC754" s="51"/>
      <c r="AD754" s="51"/>
      <c r="AE754" s="51"/>
    </row>
    <row r="755" spans="11:31">
      <c r="K755" s="51" t="str">
        <f t="shared" si="39"/>
        <v>-</v>
      </c>
      <c r="L755" s="51"/>
      <c r="M755" s="51"/>
      <c r="N755" s="51"/>
      <c r="O755" s="51"/>
      <c r="P755" s="51"/>
      <c r="Q755" s="51"/>
      <c r="R755" s="51"/>
      <c r="S755" s="51"/>
      <c r="T755" s="51"/>
      <c r="U755" s="51"/>
      <c r="V755" s="51"/>
      <c r="W755" s="51"/>
      <c r="X755" s="51"/>
      <c r="Y755" s="51"/>
      <c r="Z755" s="51"/>
      <c r="AA755" s="51"/>
      <c r="AB755" s="51"/>
      <c r="AC755" s="51"/>
      <c r="AD755" s="51"/>
      <c r="AE755" s="51"/>
    </row>
    <row r="756" spans="11:31">
      <c r="K756" s="51" t="str">
        <f t="shared" si="39"/>
        <v>-</v>
      </c>
      <c r="L756" s="51"/>
      <c r="M756" s="51"/>
      <c r="N756" s="51"/>
      <c r="O756" s="51"/>
      <c r="P756" s="51"/>
      <c r="Q756" s="51"/>
      <c r="R756" s="51"/>
      <c r="S756" s="51"/>
      <c r="T756" s="51"/>
      <c r="U756" s="51"/>
      <c r="V756" s="51"/>
      <c r="W756" s="51"/>
      <c r="X756" s="51"/>
      <c r="Y756" s="51"/>
      <c r="Z756" s="51"/>
      <c r="AA756" s="51"/>
      <c r="AB756" s="51"/>
      <c r="AC756" s="51"/>
      <c r="AD756" s="51"/>
      <c r="AE756" s="51"/>
    </row>
    <row r="757" spans="11:31">
      <c r="K757" s="51" t="str">
        <f t="shared" si="39"/>
        <v>-</v>
      </c>
      <c r="L757" s="51"/>
      <c r="M757" s="51"/>
      <c r="N757" s="51"/>
      <c r="O757" s="51"/>
      <c r="P757" s="51"/>
      <c r="Q757" s="51"/>
      <c r="R757" s="51"/>
      <c r="S757" s="51"/>
      <c r="T757" s="51"/>
      <c r="U757" s="51"/>
      <c r="V757" s="51"/>
      <c r="W757" s="51"/>
      <c r="X757" s="51"/>
      <c r="Y757" s="51"/>
      <c r="Z757" s="51"/>
      <c r="AA757" s="51"/>
      <c r="AB757" s="51"/>
      <c r="AC757" s="51"/>
      <c r="AD757" s="51"/>
      <c r="AE757" s="51"/>
    </row>
    <row r="758" spans="11:31">
      <c r="K758" s="51" t="str">
        <f t="shared" si="39"/>
        <v>-</v>
      </c>
      <c r="L758" s="51"/>
      <c r="M758" s="51"/>
      <c r="N758" s="51"/>
      <c r="O758" s="51"/>
      <c r="P758" s="51"/>
      <c r="Q758" s="51"/>
      <c r="R758" s="51"/>
      <c r="S758" s="51"/>
      <c r="T758" s="51"/>
      <c r="U758" s="51"/>
      <c r="V758" s="51"/>
      <c r="W758" s="51"/>
      <c r="X758" s="51"/>
      <c r="Y758" s="51"/>
      <c r="Z758" s="51"/>
      <c r="AA758" s="51"/>
      <c r="AB758" s="51"/>
      <c r="AC758" s="51"/>
      <c r="AD758" s="51"/>
      <c r="AE758" s="51"/>
    </row>
    <row r="759" spans="11:31">
      <c r="K759" s="51" t="str">
        <f t="shared" si="39"/>
        <v>-</v>
      </c>
      <c r="L759" s="51"/>
      <c r="M759" s="51"/>
      <c r="N759" s="51"/>
      <c r="O759" s="51"/>
      <c r="P759" s="51"/>
      <c r="Q759" s="51"/>
      <c r="R759" s="51"/>
      <c r="S759" s="51"/>
      <c r="T759" s="51"/>
      <c r="U759" s="51"/>
      <c r="V759" s="51"/>
      <c r="W759" s="51"/>
      <c r="X759" s="51"/>
      <c r="Y759" s="51"/>
      <c r="Z759" s="51"/>
      <c r="AA759" s="51"/>
      <c r="AB759" s="51"/>
      <c r="AC759" s="51"/>
      <c r="AD759" s="51"/>
      <c r="AE759" s="51"/>
    </row>
    <row r="760" spans="11:31">
      <c r="K760" s="51" t="str">
        <f t="shared" si="39"/>
        <v>-</v>
      </c>
      <c r="L760" s="51"/>
      <c r="M760" s="51"/>
      <c r="N760" s="51"/>
      <c r="O760" s="51"/>
      <c r="P760" s="51"/>
      <c r="Q760" s="51"/>
      <c r="R760" s="51"/>
      <c r="S760" s="51"/>
      <c r="T760" s="51"/>
      <c r="U760" s="51"/>
      <c r="V760" s="51"/>
      <c r="W760" s="51"/>
      <c r="X760" s="51"/>
      <c r="Y760" s="51"/>
      <c r="Z760" s="51"/>
      <c r="AA760" s="51"/>
      <c r="AB760" s="51"/>
      <c r="AC760" s="51"/>
      <c r="AD760" s="51"/>
      <c r="AE760" s="51"/>
    </row>
    <row r="761" spans="11:31">
      <c r="K761" s="51" t="str">
        <f t="shared" si="39"/>
        <v>-</v>
      </c>
      <c r="L761" s="51"/>
      <c r="M761" s="51"/>
      <c r="N761" s="51"/>
      <c r="O761" s="51"/>
      <c r="P761" s="51"/>
      <c r="Q761" s="51"/>
      <c r="R761" s="51"/>
      <c r="S761" s="51"/>
      <c r="T761" s="51"/>
      <c r="U761" s="51"/>
      <c r="V761" s="51"/>
      <c r="W761" s="51"/>
      <c r="X761" s="51"/>
      <c r="Y761" s="51"/>
      <c r="Z761" s="51"/>
      <c r="AA761" s="51"/>
      <c r="AB761" s="51"/>
      <c r="AC761" s="51"/>
      <c r="AD761" s="51"/>
      <c r="AE761" s="51"/>
    </row>
    <row r="762" spans="11:31">
      <c r="K762" s="51" t="str">
        <f t="shared" si="39"/>
        <v>-</v>
      </c>
      <c r="L762" s="51"/>
      <c r="M762" s="51"/>
      <c r="N762" s="51"/>
      <c r="O762" s="51"/>
      <c r="P762" s="51"/>
      <c r="Q762" s="51"/>
      <c r="R762" s="51"/>
      <c r="S762" s="51"/>
      <c r="T762" s="51"/>
      <c r="U762" s="51"/>
      <c r="V762" s="51"/>
      <c r="W762" s="51"/>
      <c r="X762" s="51"/>
      <c r="Y762" s="51"/>
      <c r="Z762" s="51"/>
      <c r="AA762" s="51"/>
      <c r="AB762" s="51"/>
      <c r="AC762" s="51"/>
      <c r="AD762" s="51"/>
      <c r="AE762" s="51"/>
    </row>
    <row r="763" spans="11:31">
      <c r="K763" s="51" t="str">
        <f t="shared" si="39"/>
        <v>-</v>
      </c>
      <c r="L763" s="51"/>
      <c r="M763" s="51"/>
      <c r="N763" s="51"/>
      <c r="O763" s="51"/>
      <c r="P763" s="51"/>
      <c r="Q763" s="51"/>
      <c r="R763" s="51"/>
      <c r="S763" s="51"/>
      <c r="T763" s="51"/>
      <c r="U763" s="51"/>
      <c r="V763" s="51"/>
      <c r="W763" s="51"/>
      <c r="X763" s="51"/>
      <c r="Y763" s="51"/>
      <c r="Z763" s="51"/>
      <c r="AA763" s="51"/>
      <c r="AB763" s="51"/>
      <c r="AC763" s="51"/>
      <c r="AD763" s="51"/>
      <c r="AE763" s="51"/>
    </row>
    <row r="764" spans="11:31">
      <c r="K764" s="51" t="str">
        <f t="shared" si="39"/>
        <v>-</v>
      </c>
      <c r="L764" s="51"/>
      <c r="M764" s="51"/>
      <c r="N764" s="51"/>
      <c r="O764" s="51"/>
      <c r="P764" s="51"/>
      <c r="Q764" s="51"/>
      <c r="R764" s="51"/>
      <c r="S764" s="51"/>
      <c r="T764" s="51"/>
      <c r="U764" s="51"/>
      <c r="V764" s="51"/>
      <c r="W764" s="51"/>
      <c r="X764" s="51"/>
      <c r="Y764" s="51"/>
      <c r="Z764" s="51"/>
      <c r="AA764" s="51"/>
      <c r="AB764" s="51"/>
      <c r="AC764" s="51"/>
      <c r="AD764" s="51"/>
      <c r="AE764" s="51"/>
    </row>
    <row r="765" spans="11:31">
      <c r="K765" s="51" t="str">
        <f t="shared" si="39"/>
        <v>-</v>
      </c>
      <c r="L765" s="51"/>
      <c r="M765" s="51"/>
      <c r="N765" s="51"/>
      <c r="O765" s="51"/>
      <c r="P765" s="51"/>
      <c r="Q765" s="51"/>
      <c r="R765" s="51"/>
      <c r="S765" s="51"/>
      <c r="T765" s="51"/>
      <c r="U765" s="51"/>
      <c r="V765" s="51"/>
      <c r="W765" s="51"/>
      <c r="X765" s="51"/>
      <c r="Y765" s="51"/>
      <c r="Z765" s="51"/>
      <c r="AA765" s="51"/>
      <c r="AB765" s="51"/>
      <c r="AC765" s="51"/>
      <c r="AD765" s="51"/>
      <c r="AE765" s="51"/>
    </row>
    <row r="766" spans="11:31">
      <c r="K766" s="51" t="str">
        <f t="shared" si="39"/>
        <v>-</v>
      </c>
      <c r="L766" s="51"/>
      <c r="M766" s="51"/>
      <c r="N766" s="51"/>
      <c r="O766" s="51"/>
      <c r="P766" s="51"/>
      <c r="Q766" s="51"/>
      <c r="R766" s="51"/>
      <c r="S766" s="51"/>
      <c r="T766" s="51"/>
      <c r="U766" s="51"/>
      <c r="V766" s="51"/>
      <c r="W766" s="51"/>
      <c r="X766" s="51"/>
      <c r="Y766" s="51"/>
      <c r="Z766" s="51"/>
      <c r="AA766" s="51"/>
      <c r="AB766" s="51"/>
      <c r="AC766" s="51"/>
      <c r="AD766" s="51"/>
      <c r="AE766" s="51"/>
    </row>
    <row r="767" spans="11:31">
      <c r="K767" s="51" t="str">
        <f t="shared" si="39"/>
        <v>-</v>
      </c>
      <c r="L767" s="51"/>
      <c r="M767" s="51"/>
      <c r="N767" s="51"/>
      <c r="O767" s="51"/>
      <c r="P767" s="51"/>
      <c r="Q767" s="51"/>
      <c r="R767" s="51"/>
      <c r="S767" s="51"/>
      <c r="T767" s="51"/>
      <c r="U767" s="51"/>
      <c r="V767" s="51"/>
      <c r="W767" s="51"/>
      <c r="X767" s="51"/>
      <c r="Y767" s="51"/>
      <c r="Z767" s="51"/>
      <c r="AA767" s="51"/>
      <c r="AB767" s="51"/>
      <c r="AC767" s="51"/>
      <c r="AD767" s="51"/>
      <c r="AE767" s="51"/>
    </row>
    <row r="768" spans="11:31">
      <c r="K768" s="51" t="str">
        <f t="shared" si="39"/>
        <v>-</v>
      </c>
      <c r="L768" s="51"/>
      <c r="M768" s="51"/>
      <c r="N768" s="51"/>
      <c r="O768" s="51"/>
      <c r="P768" s="51"/>
      <c r="Q768" s="51"/>
      <c r="R768" s="51"/>
      <c r="S768" s="51"/>
      <c r="T768" s="51"/>
      <c r="U768" s="51"/>
      <c r="V768" s="51"/>
      <c r="W768" s="51"/>
      <c r="X768" s="51"/>
      <c r="Y768" s="51"/>
      <c r="Z768" s="51"/>
      <c r="AA768" s="51"/>
      <c r="AB768" s="51"/>
      <c r="AC768" s="51"/>
      <c r="AD768" s="51"/>
      <c r="AE768" s="51"/>
    </row>
    <row r="769" spans="11:31">
      <c r="K769" s="51" t="str">
        <f t="shared" si="39"/>
        <v>-</v>
      </c>
      <c r="L769" s="51"/>
      <c r="M769" s="51"/>
      <c r="N769" s="51"/>
      <c r="O769" s="51"/>
      <c r="P769" s="51"/>
      <c r="Q769" s="51"/>
      <c r="R769" s="51"/>
      <c r="S769" s="51"/>
      <c r="T769" s="51"/>
      <c r="U769" s="51"/>
      <c r="V769" s="51"/>
      <c r="W769" s="51"/>
      <c r="X769" s="51"/>
      <c r="Y769" s="51"/>
      <c r="Z769" s="51"/>
      <c r="AA769" s="51"/>
      <c r="AB769" s="51"/>
      <c r="AC769" s="51"/>
      <c r="AD769" s="51"/>
      <c r="AE769" s="51"/>
    </row>
    <row r="770" spans="11:31">
      <c r="K770" s="51" t="str">
        <f t="shared" si="39"/>
        <v>-</v>
      </c>
      <c r="L770" s="51"/>
      <c r="M770" s="51"/>
      <c r="N770" s="51"/>
      <c r="O770" s="51"/>
      <c r="P770" s="51"/>
      <c r="Q770" s="51"/>
      <c r="R770" s="51"/>
      <c r="S770" s="51"/>
      <c r="T770" s="51"/>
      <c r="U770" s="51"/>
      <c r="V770" s="51"/>
      <c r="W770" s="51"/>
      <c r="X770" s="51"/>
      <c r="Y770" s="51"/>
      <c r="Z770" s="51"/>
      <c r="AA770" s="51"/>
      <c r="AB770" s="51"/>
      <c r="AC770" s="51"/>
      <c r="AD770" s="51"/>
      <c r="AE770" s="51"/>
    </row>
    <row r="771" spans="11:31">
      <c r="K771" s="51" t="str">
        <f t="shared" si="39"/>
        <v>-</v>
      </c>
      <c r="L771" s="51"/>
      <c r="M771" s="51"/>
      <c r="N771" s="51"/>
      <c r="O771" s="51"/>
      <c r="P771" s="51"/>
      <c r="Q771" s="51"/>
      <c r="R771" s="51"/>
      <c r="S771" s="51"/>
      <c r="T771" s="51"/>
      <c r="U771" s="51"/>
      <c r="V771" s="51"/>
      <c r="W771" s="51"/>
      <c r="X771" s="51"/>
      <c r="Y771" s="51"/>
      <c r="Z771" s="51"/>
      <c r="AA771" s="51"/>
      <c r="AB771" s="51"/>
      <c r="AC771" s="51"/>
      <c r="AD771" s="51"/>
      <c r="AE771" s="51"/>
    </row>
    <row r="772" spans="11:31">
      <c r="K772" s="51" t="str">
        <f t="shared" ref="K772:K835" si="40">CONCATENATE(H772,"-",I772)</f>
        <v>-</v>
      </c>
      <c r="L772" s="51"/>
      <c r="M772" s="51"/>
      <c r="N772" s="51"/>
      <c r="O772" s="51"/>
      <c r="P772" s="51"/>
      <c r="Q772" s="51"/>
      <c r="R772" s="51"/>
      <c r="S772" s="51"/>
      <c r="T772" s="51"/>
      <c r="U772" s="51"/>
      <c r="V772" s="51"/>
      <c r="W772" s="51"/>
      <c r="X772" s="51"/>
      <c r="Y772" s="51"/>
      <c r="Z772" s="51"/>
      <c r="AA772" s="51"/>
      <c r="AB772" s="51"/>
      <c r="AC772" s="51"/>
      <c r="AD772" s="51"/>
      <c r="AE772" s="51"/>
    </row>
    <row r="773" spans="11:31">
      <c r="K773" s="51" t="str">
        <f t="shared" si="40"/>
        <v>-</v>
      </c>
      <c r="L773" s="51"/>
      <c r="M773" s="51"/>
      <c r="N773" s="51"/>
      <c r="O773" s="51"/>
      <c r="P773" s="51"/>
      <c r="Q773" s="51"/>
      <c r="R773" s="51"/>
      <c r="S773" s="51"/>
      <c r="T773" s="51"/>
      <c r="U773" s="51"/>
      <c r="V773" s="51"/>
      <c r="W773" s="51"/>
      <c r="X773" s="51"/>
      <c r="Y773" s="51"/>
      <c r="Z773" s="51"/>
      <c r="AA773" s="51"/>
      <c r="AB773" s="51"/>
      <c r="AC773" s="51"/>
      <c r="AD773" s="51"/>
      <c r="AE773" s="51"/>
    </row>
    <row r="774" spans="11:31">
      <c r="K774" s="51" t="str">
        <f t="shared" si="40"/>
        <v>-</v>
      </c>
      <c r="L774" s="51"/>
      <c r="M774" s="51"/>
      <c r="N774" s="51"/>
      <c r="O774" s="51"/>
      <c r="P774" s="51"/>
      <c r="Q774" s="51"/>
      <c r="R774" s="51"/>
      <c r="S774" s="51"/>
      <c r="T774" s="51"/>
      <c r="U774" s="51"/>
      <c r="V774" s="51"/>
      <c r="W774" s="51"/>
      <c r="X774" s="51"/>
      <c r="Y774" s="51"/>
      <c r="Z774" s="51"/>
      <c r="AA774" s="51"/>
      <c r="AB774" s="51"/>
      <c r="AC774" s="51"/>
      <c r="AD774" s="51"/>
      <c r="AE774" s="51"/>
    </row>
    <row r="775" spans="11:31">
      <c r="K775" s="51" t="str">
        <f t="shared" si="40"/>
        <v>-</v>
      </c>
      <c r="L775" s="51"/>
      <c r="M775" s="51"/>
      <c r="N775" s="51"/>
      <c r="O775" s="51"/>
      <c r="P775" s="51"/>
      <c r="Q775" s="51"/>
      <c r="R775" s="51"/>
      <c r="S775" s="51"/>
      <c r="T775" s="51"/>
      <c r="U775" s="51"/>
      <c r="V775" s="51"/>
      <c r="W775" s="51"/>
      <c r="X775" s="51"/>
      <c r="Y775" s="51"/>
      <c r="Z775" s="51"/>
      <c r="AA775" s="51"/>
      <c r="AB775" s="51"/>
      <c r="AC775" s="51"/>
      <c r="AD775" s="51"/>
      <c r="AE775" s="51"/>
    </row>
    <row r="776" spans="11:31">
      <c r="K776" s="51" t="str">
        <f t="shared" si="40"/>
        <v>-</v>
      </c>
      <c r="L776" s="51"/>
      <c r="M776" s="51"/>
      <c r="N776" s="51"/>
      <c r="O776" s="51"/>
      <c r="P776" s="51"/>
      <c r="Q776" s="51"/>
      <c r="R776" s="51"/>
      <c r="S776" s="51"/>
      <c r="T776" s="51"/>
      <c r="U776" s="51"/>
      <c r="V776" s="51"/>
      <c r="W776" s="51"/>
      <c r="X776" s="51"/>
      <c r="Y776" s="51"/>
      <c r="Z776" s="51"/>
      <c r="AA776" s="51"/>
      <c r="AB776" s="51"/>
      <c r="AC776" s="51"/>
      <c r="AD776" s="51"/>
      <c r="AE776" s="51"/>
    </row>
    <row r="777" spans="11:31">
      <c r="K777" s="51" t="str">
        <f t="shared" si="40"/>
        <v>-</v>
      </c>
      <c r="L777" s="51"/>
      <c r="M777" s="51"/>
      <c r="N777" s="51"/>
      <c r="O777" s="51"/>
      <c r="P777" s="51"/>
      <c r="Q777" s="51"/>
      <c r="R777" s="51"/>
      <c r="S777" s="51"/>
      <c r="T777" s="51"/>
      <c r="U777" s="51"/>
      <c r="V777" s="51"/>
      <c r="W777" s="51"/>
      <c r="X777" s="51"/>
      <c r="Y777" s="51"/>
      <c r="Z777" s="51"/>
      <c r="AA777" s="51"/>
      <c r="AB777" s="51"/>
      <c r="AC777" s="51"/>
      <c r="AD777" s="51"/>
      <c r="AE777" s="51"/>
    </row>
    <row r="778" spans="11:31">
      <c r="K778" s="51" t="str">
        <f t="shared" si="40"/>
        <v>-</v>
      </c>
      <c r="L778" s="51"/>
      <c r="M778" s="51"/>
      <c r="N778" s="51"/>
      <c r="O778" s="51"/>
      <c r="P778" s="51"/>
      <c r="Q778" s="51"/>
      <c r="R778" s="51"/>
      <c r="S778" s="51"/>
      <c r="T778" s="51"/>
      <c r="U778" s="51"/>
      <c r="V778" s="51"/>
      <c r="W778" s="51"/>
      <c r="X778" s="51"/>
      <c r="Y778" s="51"/>
      <c r="Z778" s="51"/>
      <c r="AA778" s="51"/>
      <c r="AB778" s="51"/>
      <c r="AC778" s="51"/>
      <c r="AD778" s="51"/>
      <c r="AE778" s="51"/>
    </row>
    <row r="779" spans="11:31">
      <c r="K779" s="51" t="str">
        <f t="shared" si="40"/>
        <v>-</v>
      </c>
      <c r="L779" s="51"/>
      <c r="M779" s="51"/>
      <c r="N779" s="51"/>
      <c r="O779" s="51"/>
      <c r="P779" s="51"/>
      <c r="Q779" s="51"/>
      <c r="R779" s="51"/>
      <c r="S779" s="51"/>
      <c r="T779" s="51"/>
      <c r="U779" s="51"/>
      <c r="V779" s="51"/>
      <c r="W779" s="51"/>
      <c r="X779" s="51"/>
      <c r="Y779" s="51"/>
      <c r="Z779" s="51"/>
      <c r="AA779" s="51"/>
      <c r="AB779" s="51"/>
      <c r="AC779" s="51"/>
      <c r="AD779" s="51"/>
      <c r="AE779" s="51"/>
    </row>
    <row r="780" spans="11:31">
      <c r="K780" s="51" t="str">
        <f t="shared" si="40"/>
        <v>-</v>
      </c>
      <c r="L780" s="51"/>
      <c r="M780" s="51"/>
      <c r="N780" s="51"/>
      <c r="O780" s="51"/>
      <c r="P780" s="51"/>
      <c r="Q780" s="51"/>
      <c r="R780" s="51"/>
      <c r="S780" s="51"/>
      <c r="T780" s="51"/>
      <c r="U780" s="51"/>
      <c r="V780" s="51"/>
      <c r="W780" s="51"/>
      <c r="X780" s="51"/>
      <c r="Y780" s="51"/>
      <c r="Z780" s="51"/>
      <c r="AA780" s="51"/>
      <c r="AB780" s="51"/>
      <c r="AC780" s="51"/>
      <c r="AD780" s="51"/>
      <c r="AE780" s="51"/>
    </row>
    <row r="781" spans="11:31">
      <c r="K781" s="51" t="str">
        <f t="shared" si="40"/>
        <v>-</v>
      </c>
      <c r="L781" s="51"/>
      <c r="M781" s="51"/>
      <c r="N781" s="51"/>
      <c r="O781" s="51"/>
      <c r="P781" s="51"/>
      <c r="Q781" s="51"/>
      <c r="R781" s="51"/>
      <c r="S781" s="51"/>
      <c r="T781" s="51"/>
      <c r="U781" s="51"/>
      <c r="V781" s="51"/>
      <c r="W781" s="51"/>
      <c r="X781" s="51"/>
      <c r="Y781" s="51"/>
      <c r="Z781" s="51"/>
      <c r="AA781" s="51"/>
      <c r="AB781" s="51"/>
      <c r="AC781" s="51"/>
      <c r="AD781" s="51"/>
      <c r="AE781" s="51"/>
    </row>
    <row r="782" spans="11:31">
      <c r="K782" s="51" t="str">
        <f t="shared" si="40"/>
        <v>-</v>
      </c>
      <c r="L782" s="51"/>
      <c r="M782" s="51"/>
      <c r="N782" s="51"/>
      <c r="O782" s="51"/>
      <c r="P782" s="51"/>
      <c r="Q782" s="51"/>
      <c r="R782" s="51"/>
      <c r="S782" s="51"/>
      <c r="T782" s="51"/>
      <c r="U782" s="51"/>
      <c r="V782" s="51"/>
      <c r="W782" s="51"/>
      <c r="X782" s="51"/>
      <c r="Y782" s="51"/>
      <c r="Z782" s="51"/>
      <c r="AA782" s="51"/>
      <c r="AB782" s="51"/>
      <c r="AC782" s="51"/>
      <c r="AD782" s="51"/>
      <c r="AE782" s="51"/>
    </row>
    <row r="783" spans="11:31">
      <c r="K783" s="51" t="str">
        <f t="shared" si="40"/>
        <v>-</v>
      </c>
      <c r="L783" s="51"/>
      <c r="M783" s="51"/>
      <c r="N783" s="51"/>
      <c r="O783" s="51"/>
      <c r="P783" s="51"/>
      <c r="Q783" s="51"/>
      <c r="R783" s="51"/>
      <c r="S783" s="51"/>
      <c r="T783" s="51"/>
      <c r="U783" s="51"/>
      <c r="V783" s="51"/>
      <c r="W783" s="51"/>
      <c r="X783" s="51"/>
      <c r="Y783" s="51"/>
      <c r="Z783" s="51"/>
      <c r="AA783" s="51"/>
      <c r="AB783" s="51"/>
      <c r="AC783" s="51"/>
      <c r="AD783" s="51"/>
      <c r="AE783" s="51"/>
    </row>
    <row r="784" spans="11:31">
      <c r="K784" s="51" t="str">
        <f t="shared" si="40"/>
        <v>-</v>
      </c>
      <c r="L784" s="51"/>
      <c r="M784" s="51"/>
      <c r="N784" s="51"/>
      <c r="O784" s="51"/>
      <c r="P784" s="51"/>
      <c r="Q784" s="51"/>
      <c r="R784" s="51"/>
      <c r="S784" s="51"/>
      <c r="T784" s="51"/>
      <c r="U784" s="51"/>
      <c r="V784" s="51"/>
      <c r="W784" s="51"/>
      <c r="X784" s="51"/>
      <c r="Y784" s="51"/>
      <c r="Z784" s="51"/>
      <c r="AA784" s="51"/>
      <c r="AB784" s="51"/>
      <c r="AC784" s="51"/>
      <c r="AD784" s="51"/>
      <c r="AE784" s="51"/>
    </row>
    <row r="785" spans="11:31">
      <c r="K785" s="51" t="str">
        <f t="shared" si="40"/>
        <v>-</v>
      </c>
      <c r="L785" s="51"/>
      <c r="M785" s="51"/>
      <c r="N785" s="51"/>
      <c r="O785" s="51"/>
      <c r="P785" s="51"/>
      <c r="Q785" s="51"/>
      <c r="R785" s="51"/>
      <c r="S785" s="51"/>
      <c r="T785" s="51"/>
      <c r="U785" s="51"/>
      <c r="V785" s="51"/>
      <c r="W785" s="51"/>
      <c r="X785" s="51"/>
      <c r="Y785" s="51"/>
      <c r="Z785" s="51"/>
      <c r="AA785" s="51"/>
      <c r="AB785" s="51"/>
      <c r="AC785" s="51"/>
      <c r="AD785" s="51"/>
      <c r="AE785" s="51"/>
    </row>
    <row r="786" spans="11:31">
      <c r="K786" s="51" t="str">
        <f t="shared" si="40"/>
        <v>-</v>
      </c>
      <c r="L786" s="51"/>
      <c r="M786" s="51"/>
      <c r="N786" s="51"/>
      <c r="O786" s="51"/>
      <c r="P786" s="51"/>
      <c r="Q786" s="51"/>
      <c r="R786" s="51"/>
      <c r="S786" s="51"/>
      <c r="T786" s="51"/>
      <c r="U786" s="51"/>
      <c r="V786" s="51"/>
      <c r="W786" s="51"/>
      <c r="X786" s="51"/>
      <c r="Y786" s="51"/>
      <c r="Z786" s="51"/>
      <c r="AA786" s="51"/>
      <c r="AB786" s="51"/>
      <c r="AC786" s="51"/>
      <c r="AD786" s="51"/>
      <c r="AE786" s="51"/>
    </row>
    <row r="787" spans="11:31">
      <c r="K787" s="51" t="str">
        <f t="shared" si="40"/>
        <v>-</v>
      </c>
      <c r="L787" s="51"/>
      <c r="M787" s="51"/>
      <c r="N787" s="51"/>
      <c r="O787" s="51"/>
      <c r="P787" s="51"/>
      <c r="Q787" s="51"/>
      <c r="R787" s="51"/>
      <c r="S787" s="51"/>
      <c r="T787" s="51"/>
      <c r="U787" s="51"/>
      <c r="V787" s="51"/>
      <c r="W787" s="51"/>
      <c r="X787" s="51"/>
      <c r="Y787" s="51"/>
      <c r="Z787" s="51"/>
      <c r="AA787" s="51"/>
      <c r="AB787" s="51"/>
      <c r="AC787" s="51"/>
      <c r="AD787" s="51"/>
      <c r="AE787" s="51"/>
    </row>
    <row r="788" spans="11:31">
      <c r="K788" s="51" t="str">
        <f t="shared" si="40"/>
        <v>-</v>
      </c>
      <c r="L788" s="51"/>
      <c r="M788" s="51"/>
      <c r="N788" s="51"/>
      <c r="O788" s="51"/>
      <c r="P788" s="51"/>
      <c r="Q788" s="51"/>
      <c r="R788" s="51"/>
      <c r="S788" s="51"/>
      <c r="T788" s="51"/>
      <c r="U788" s="51"/>
      <c r="V788" s="51"/>
      <c r="W788" s="51"/>
      <c r="X788" s="51"/>
      <c r="Y788" s="51"/>
      <c r="Z788" s="51"/>
      <c r="AA788" s="51"/>
      <c r="AB788" s="51"/>
      <c r="AC788" s="51"/>
      <c r="AD788" s="51"/>
      <c r="AE788" s="51"/>
    </row>
    <row r="789" spans="11:31">
      <c r="K789" s="51" t="str">
        <f t="shared" si="40"/>
        <v>-</v>
      </c>
      <c r="L789" s="51"/>
      <c r="M789" s="51"/>
      <c r="N789" s="51"/>
      <c r="O789" s="51"/>
      <c r="P789" s="51"/>
      <c r="Q789" s="51"/>
      <c r="R789" s="51"/>
      <c r="S789" s="51"/>
      <c r="T789" s="51"/>
      <c r="U789" s="51"/>
      <c r="V789" s="51"/>
      <c r="W789" s="51"/>
      <c r="X789" s="51"/>
      <c r="Y789" s="51"/>
      <c r="Z789" s="51"/>
      <c r="AA789" s="51"/>
      <c r="AB789" s="51"/>
      <c r="AC789" s="51"/>
      <c r="AD789" s="51"/>
      <c r="AE789" s="51"/>
    </row>
    <row r="790" spans="11:31">
      <c r="K790" s="51" t="str">
        <f t="shared" si="40"/>
        <v>-</v>
      </c>
      <c r="L790" s="51"/>
      <c r="M790" s="51"/>
      <c r="N790" s="51"/>
      <c r="O790" s="51"/>
      <c r="P790" s="51"/>
      <c r="Q790" s="51"/>
      <c r="R790" s="51"/>
      <c r="S790" s="51"/>
      <c r="T790" s="51"/>
      <c r="U790" s="51"/>
      <c r="V790" s="51"/>
      <c r="W790" s="51"/>
      <c r="X790" s="51"/>
      <c r="Y790" s="51"/>
      <c r="Z790" s="51"/>
      <c r="AA790" s="51"/>
      <c r="AB790" s="51"/>
      <c r="AC790" s="51"/>
      <c r="AD790" s="51"/>
      <c r="AE790" s="51"/>
    </row>
    <row r="791" spans="11:31">
      <c r="K791" s="51" t="str">
        <f t="shared" si="40"/>
        <v>-</v>
      </c>
      <c r="L791" s="51"/>
      <c r="M791" s="51"/>
      <c r="N791" s="51"/>
      <c r="O791" s="51"/>
      <c r="P791" s="51"/>
      <c r="Q791" s="51"/>
      <c r="R791" s="51"/>
      <c r="S791" s="51"/>
      <c r="T791" s="51"/>
      <c r="U791" s="51"/>
      <c r="V791" s="51"/>
      <c r="W791" s="51"/>
      <c r="X791" s="51"/>
      <c r="Y791" s="51"/>
      <c r="Z791" s="51"/>
      <c r="AA791" s="51"/>
      <c r="AB791" s="51"/>
      <c r="AC791" s="51"/>
      <c r="AD791" s="51"/>
      <c r="AE791" s="51"/>
    </row>
    <row r="792" spans="11:31">
      <c r="K792" s="51" t="str">
        <f t="shared" si="40"/>
        <v>-</v>
      </c>
      <c r="L792" s="51"/>
      <c r="M792" s="51"/>
      <c r="N792" s="51"/>
      <c r="O792" s="51"/>
      <c r="P792" s="51"/>
      <c r="Q792" s="51"/>
      <c r="R792" s="51"/>
      <c r="S792" s="51"/>
      <c r="T792" s="51"/>
      <c r="U792" s="51"/>
      <c r="V792" s="51"/>
      <c r="W792" s="51"/>
      <c r="X792" s="51"/>
      <c r="Y792" s="51"/>
      <c r="Z792" s="51"/>
      <c r="AA792" s="51"/>
      <c r="AB792" s="51"/>
      <c r="AC792" s="51"/>
      <c r="AD792" s="51"/>
      <c r="AE792" s="51"/>
    </row>
    <row r="793" spans="11:31">
      <c r="K793" s="51" t="str">
        <f t="shared" si="40"/>
        <v>-</v>
      </c>
      <c r="L793" s="51"/>
      <c r="M793" s="51"/>
      <c r="N793" s="51"/>
      <c r="O793" s="51"/>
      <c r="P793" s="51"/>
      <c r="Q793" s="51"/>
      <c r="R793" s="51"/>
      <c r="S793" s="51"/>
      <c r="T793" s="51"/>
      <c r="U793" s="51"/>
      <c r="V793" s="51"/>
      <c r="W793" s="51"/>
      <c r="X793" s="51"/>
      <c r="Y793" s="51"/>
      <c r="Z793" s="51"/>
      <c r="AA793" s="51"/>
      <c r="AB793" s="51"/>
      <c r="AC793" s="51"/>
      <c r="AD793" s="51"/>
      <c r="AE793" s="51"/>
    </row>
    <row r="794" spans="11:31">
      <c r="K794" s="51" t="str">
        <f t="shared" si="40"/>
        <v>-</v>
      </c>
      <c r="L794" s="51"/>
      <c r="M794" s="51"/>
      <c r="N794" s="51"/>
      <c r="O794" s="51"/>
      <c r="P794" s="51"/>
      <c r="Q794" s="51"/>
      <c r="R794" s="51"/>
      <c r="S794" s="51"/>
      <c r="T794" s="51"/>
      <c r="U794" s="51"/>
      <c r="V794" s="51"/>
      <c r="W794" s="51"/>
      <c r="X794" s="51"/>
      <c r="Y794" s="51"/>
      <c r="Z794" s="51"/>
      <c r="AA794" s="51"/>
      <c r="AB794" s="51"/>
      <c r="AC794" s="51"/>
      <c r="AD794" s="51"/>
      <c r="AE794" s="51"/>
    </row>
    <row r="795" spans="11:31">
      <c r="K795" s="51" t="str">
        <f t="shared" si="40"/>
        <v>-</v>
      </c>
      <c r="L795" s="51"/>
      <c r="M795" s="51"/>
      <c r="N795" s="51"/>
      <c r="O795" s="51"/>
      <c r="P795" s="51"/>
      <c r="Q795" s="51"/>
      <c r="R795" s="51"/>
      <c r="S795" s="51"/>
      <c r="T795" s="51"/>
      <c r="U795" s="51"/>
      <c r="V795" s="51"/>
      <c r="W795" s="51"/>
      <c r="X795" s="51"/>
      <c r="Y795" s="51"/>
      <c r="Z795" s="51"/>
      <c r="AA795" s="51"/>
      <c r="AB795" s="51"/>
      <c r="AC795" s="51"/>
      <c r="AD795" s="51"/>
      <c r="AE795" s="51"/>
    </row>
    <row r="796" spans="11:31">
      <c r="K796" s="51" t="str">
        <f t="shared" si="40"/>
        <v>-</v>
      </c>
      <c r="L796" s="51"/>
      <c r="M796" s="51"/>
      <c r="N796" s="51"/>
      <c r="O796" s="51"/>
      <c r="P796" s="51"/>
      <c r="Q796" s="51"/>
      <c r="R796" s="51"/>
      <c r="S796" s="51"/>
      <c r="T796" s="51"/>
      <c r="U796" s="51"/>
      <c r="V796" s="51"/>
      <c r="W796" s="51"/>
      <c r="X796" s="51"/>
      <c r="Y796" s="51"/>
      <c r="Z796" s="51"/>
      <c r="AA796" s="51"/>
      <c r="AB796" s="51"/>
      <c r="AC796" s="51"/>
      <c r="AD796" s="51"/>
      <c r="AE796" s="51"/>
    </row>
    <row r="797" spans="11:31">
      <c r="K797" s="51" t="str">
        <f t="shared" si="40"/>
        <v>-</v>
      </c>
      <c r="L797" s="51"/>
      <c r="M797" s="51"/>
      <c r="N797" s="51"/>
      <c r="O797" s="51"/>
      <c r="P797" s="51"/>
      <c r="Q797" s="51"/>
      <c r="R797" s="51"/>
      <c r="S797" s="51"/>
      <c r="T797" s="51"/>
      <c r="U797" s="51"/>
      <c r="V797" s="51"/>
      <c r="W797" s="51"/>
      <c r="X797" s="51"/>
      <c r="Y797" s="51"/>
      <c r="Z797" s="51"/>
      <c r="AA797" s="51"/>
      <c r="AB797" s="51"/>
      <c r="AC797" s="51"/>
      <c r="AD797" s="51"/>
      <c r="AE797" s="51"/>
    </row>
    <row r="798" spans="11:31">
      <c r="K798" s="51" t="str">
        <f t="shared" si="40"/>
        <v>-</v>
      </c>
      <c r="L798" s="51"/>
      <c r="M798" s="51"/>
      <c r="N798" s="51"/>
      <c r="O798" s="51"/>
      <c r="P798" s="51"/>
      <c r="Q798" s="51"/>
      <c r="R798" s="51"/>
      <c r="S798" s="51"/>
      <c r="T798" s="51"/>
      <c r="U798" s="51"/>
      <c r="V798" s="51"/>
      <c r="W798" s="51"/>
      <c r="X798" s="51"/>
      <c r="Y798" s="51"/>
      <c r="Z798" s="51"/>
      <c r="AA798" s="51"/>
      <c r="AB798" s="51"/>
      <c r="AC798" s="51"/>
      <c r="AD798" s="51"/>
      <c r="AE798" s="51"/>
    </row>
    <row r="799" spans="11:31">
      <c r="K799" s="51" t="str">
        <f t="shared" si="40"/>
        <v>-</v>
      </c>
      <c r="L799" s="51"/>
      <c r="M799" s="51"/>
      <c r="N799" s="51"/>
      <c r="O799" s="51"/>
      <c r="P799" s="51"/>
      <c r="Q799" s="51"/>
      <c r="R799" s="51"/>
      <c r="S799" s="51"/>
      <c r="T799" s="51"/>
      <c r="U799" s="51"/>
      <c r="V799" s="51"/>
      <c r="W799" s="51"/>
      <c r="X799" s="51"/>
      <c r="Y799" s="51"/>
      <c r="Z799" s="51"/>
      <c r="AA799" s="51"/>
      <c r="AB799" s="51"/>
      <c r="AC799" s="51"/>
      <c r="AD799" s="51"/>
      <c r="AE799" s="51"/>
    </row>
    <row r="800" spans="11:31">
      <c r="K800" s="51" t="str">
        <f t="shared" si="40"/>
        <v>-</v>
      </c>
      <c r="L800" s="51"/>
      <c r="M800" s="51"/>
      <c r="N800" s="51"/>
      <c r="O800" s="51"/>
      <c r="P800" s="51"/>
      <c r="Q800" s="51"/>
      <c r="R800" s="51"/>
      <c r="S800" s="51"/>
      <c r="T800" s="51"/>
      <c r="U800" s="51"/>
      <c r="V800" s="51"/>
      <c r="W800" s="51"/>
      <c r="X800" s="51"/>
      <c r="Y800" s="51"/>
      <c r="Z800" s="51"/>
      <c r="AA800" s="51"/>
      <c r="AB800" s="51"/>
      <c r="AC800" s="51"/>
      <c r="AD800" s="51"/>
      <c r="AE800" s="51"/>
    </row>
    <row r="801" spans="11:31">
      <c r="K801" s="51" t="str">
        <f t="shared" si="40"/>
        <v>-</v>
      </c>
      <c r="L801" s="51"/>
      <c r="M801" s="51"/>
      <c r="N801" s="51"/>
      <c r="O801" s="51"/>
      <c r="P801" s="51"/>
      <c r="Q801" s="51"/>
      <c r="R801" s="51"/>
      <c r="S801" s="51"/>
      <c r="T801" s="51"/>
      <c r="U801" s="51"/>
      <c r="V801" s="51"/>
      <c r="W801" s="51"/>
      <c r="X801" s="51"/>
      <c r="Y801" s="51"/>
      <c r="Z801" s="51"/>
      <c r="AA801" s="51"/>
      <c r="AB801" s="51"/>
      <c r="AC801" s="51"/>
      <c r="AD801" s="51"/>
      <c r="AE801" s="51"/>
    </row>
    <row r="802" spans="11:31">
      <c r="K802" s="51" t="str">
        <f t="shared" si="40"/>
        <v>-</v>
      </c>
      <c r="L802" s="51"/>
      <c r="M802" s="51"/>
      <c r="N802" s="51"/>
      <c r="O802" s="51"/>
      <c r="P802" s="51"/>
      <c r="Q802" s="51"/>
      <c r="R802" s="51"/>
      <c r="S802" s="51"/>
      <c r="T802" s="51"/>
      <c r="U802" s="51"/>
      <c r="V802" s="51"/>
      <c r="W802" s="51"/>
      <c r="X802" s="51"/>
      <c r="Y802" s="51"/>
      <c r="Z802" s="51"/>
      <c r="AA802" s="51"/>
      <c r="AB802" s="51"/>
      <c r="AC802" s="51"/>
      <c r="AD802" s="51"/>
      <c r="AE802" s="51"/>
    </row>
    <row r="803" spans="11:31">
      <c r="K803" s="51" t="str">
        <f t="shared" si="40"/>
        <v>-</v>
      </c>
      <c r="L803" s="51"/>
      <c r="M803" s="51"/>
      <c r="N803" s="51"/>
      <c r="O803" s="51"/>
      <c r="P803" s="51"/>
      <c r="Q803" s="51"/>
      <c r="R803" s="51"/>
      <c r="S803" s="51"/>
      <c r="T803" s="51"/>
      <c r="U803" s="51"/>
      <c r="V803" s="51"/>
      <c r="W803" s="51"/>
      <c r="X803" s="51"/>
      <c r="Y803" s="51"/>
      <c r="Z803" s="51"/>
      <c r="AA803" s="51"/>
      <c r="AB803" s="51"/>
      <c r="AC803" s="51"/>
      <c r="AD803" s="51"/>
      <c r="AE803" s="51"/>
    </row>
    <row r="804" spans="11:31">
      <c r="K804" s="51" t="str">
        <f t="shared" si="40"/>
        <v>-</v>
      </c>
      <c r="L804" s="51"/>
      <c r="M804" s="51"/>
      <c r="N804" s="51"/>
      <c r="O804" s="51"/>
      <c r="P804" s="51"/>
      <c r="Q804" s="51"/>
      <c r="R804" s="51"/>
      <c r="S804" s="51"/>
      <c r="T804" s="51"/>
      <c r="U804" s="51"/>
      <c r="V804" s="51"/>
      <c r="W804" s="51"/>
      <c r="X804" s="51"/>
      <c r="Y804" s="51"/>
      <c r="Z804" s="51"/>
      <c r="AA804" s="51"/>
      <c r="AB804" s="51"/>
      <c r="AC804" s="51"/>
      <c r="AD804" s="51"/>
      <c r="AE804" s="51"/>
    </row>
    <row r="805" spans="11:31">
      <c r="K805" s="51" t="str">
        <f t="shared" si="40"/>
        <v>-</v>
      </c>
      <c r="L805" s="51"/>
      <c r="M805" s="51"/>
      <c r="N805" s="51"/>
      <c r="O805" s="51"/>
      <c r="P805" s="51"/>
      <c r="Q805" s="51"/>
      <c r="R805" s="51"/>
      <c r="S805" s="51"/>
      <c r="T805" s="51"/>
      <c r="U805" s="51"/>
      <c r="V805" s="51"/>
      <c r="W805" s="51"/>
      <c r="X805" s="51"/>
      <c r="Y805" s="51"/>
      <c r="Z805" s="51"/>
      <c r="AA805" s="51"/>
      <c r="AB805" s="51"/>
      <c r="AC805" s="51"/>
      <c r="AD805" s="51"/>
      <c r="AE805" s="51"/>
    </row>
    <row r="806" spans="11:31">
      <c r="K806" s="51" t="str">
        <f t="shared" si="40"/>
        <v>-</v>
      </c>
      <c r="L806" s="51"/>
      <c r="M806" s="51"/>
      <c r="N806" s="51"/>
      <c r="O806" s="51"/>
      <c r="P806" s="51"/>
      <c r="Q806" s="51"/>
      <c r="R806" s="51"/>
      <c r="S806" s="51"/>
      <c r="T806" s="51"/>
      <c r="U806" s="51"/>
      <c r="V806" s="51"/>
      <c r="W806" s="51"/>
      <c r="X806" s="51"/>
      <c r="Y806" s="51"/>
      <c r="Z806" s="51"/>
      <c r="AA806" s="51"/>
      <c r="AB806" s="51"/>
      <c r="AC806" s="51"/>
      <c r="AD806" s="51"/>
      <c r="AE806" s="51"/>
    </row>
    <row r="807" spans="11:31">
      <c r="K807" s="51" t="str">
        <f t="shared" si="40"/>
        <v>-</v>
      </c>
      <c r="L807" s="51"/>
      <c r="M807" s="51"/>
      <c r="N807" s="51"/>
      <c r="O807" s="51"/>
      <c r="P807" s="51"/>
      <c r="Q807" s="51"/>
      <c r="R807" s="51"/>
      <c r="S807" s="51"/>
      <c r="T807" s="51"/>
      <c r="U807" s="51"/>
      <c r="V807" s="51"/>
      <c r="W807" s="51"/>
      <c r="X807" s="51"/>
      <c r="Y807" s="51"/>
      <c r="Z807" s="51"/>
      <c r="AA807" s="51"/>
      <c r="AB807" s="51"/>
      <c r="AC807" s="51"/>
      <c r="AD807" s="51"/>
      <c r="AE807" s="51"/>
    </row>
    <row r="808" spans="11:31">
      <c r="K808" s="51" t="str">
        <f t="shared" si="40"/>
        <v>-</v>
      </c>
      <c r="L808" s="51"/>
      <c r="M808" s="51"/>
      <c r="N808" s="51"/>
      <c r="O808" s="51"/>
      <c r="P808" s="51"/>
      <c r="Q808" s="51"/>
      <c r="R808" s="51"/>
      <c r="S808" s="51"/>
      <c r="T808" s="51"/>
      <c r="U808" s="51"/>
      <c r="V808" s="51"/>
      <c r="W808" s="51"/>
      <c r="X808" s="51"/>
      <c r="Y808" s="51"/>
      <c r="Z808" s="51"/>
      <c r="AA808" s="51"/>
      <c r="AB808" s="51"/>
      <c r="AC808" s="51"/>
      <c r="AD808" s="51"/>
      <c r="AE808" s="51"/>
    </row>
    <row r="809" spans="11:31">
      <c r="K809" s="51" t="str">
        <f t="shared" si="40"/>
        <v>-</v>
      </c>
      <c r="L809" s="51"/>
      <c r="M809" s="51"/>
      <c r="N809" s="51"/>
      <c r="O809" s="51"/>
      <c r="P809" s="51"/>
      <c r="Q809" s="51"/>
      <c r="R809" s="51"/>
      <c r="S809" s="51"/>
      <c r="T809" s="51"/>
      <c r="U809" s="51"/>
      <c r="V809" s="51"/>
      <c r="W809" s="51"/>
      <c r="X809" s="51"/>
      <c r="Y809" s="51"/>
      <c r="Z809" s="51"/>
      <c r="AA809" s="51"/>
      <c r="AB809" s="51"/>
      <c r="AC809" s="51"/>
      <c r="AD809" s="51"/>
      <c r="AE809" s="51"/>
    </row>
    <row r="810" spans="11:31">
      <c r="K810" s="51" t="str">
        <f t="shared" si="40"/>
        <v>-</v>
      </c>
      <c r="L810" s="51"/>
      <c r="M810" s="51"/>
      <c r="N810" s="51"/>
      <c r="O810" s="51"/>
      <c r="P810" s="51"/>
      <c r="Q810" s="51"/>
      <c r="R810" s="51"/>
      <c r="S810" s="51"/>
      <c r="T810" s="51"/>
      <c r="U810" s="51"/>
      <c r="V810" s="51"/>
      <c r="W810" s="51"/>
      <c r="X810" s="51"/>
      <c r="Y810" s="51"/>
      <c r="Z810" s="51"/>
      <c r="AA810" s="51"/>
      <c r="AB810" s="51"/>
      <c r="AC810" s="51"/>
      <c r="AD810" s="51"/>
      <c r="AE810" s="51"/>
    </row>
    <row r="811" spans="11:31">
      <c r="K811" s="51" t="str">
        <f t="shared" si="40"/>
        <v>-</v>
      </c>
      <c r="L811" s="51"/>
      <c r="M811" s="51"/>
      <c r="N811" s="51"/>
      <c r="O811" s="51"/>
      <c r="P811" s="51"/>
      <c r="Q811" s="51"/>
      <c r="R811" s="51"/>
      <c r="S811" s="51"/>
      <c r="T811" s="51"/>
      <c r="U811" s="51"/>
      <c r="V811" s="51"/>
      <c r="W811" s="51"/>
      <c r="X811" s="51"/>
      <c r="Y811" s="51"/>
      <c r="Z811" s="51"/>
      <c r="AA811" s="51"/>
      <c r="AB811" s="51"/>
      <c r="AC811" s="51"/>
      <c r="AD811" s="51"/>
      <c r="AE811" s="51"/>
    </row>
    <row r="812" spans="11:31">
      <c r="K812" s="51" t="str">
        <f t="shared" si="40"/>
        <v>-</v>
      </c>
      <c r="L812" s="51"/>
      <c r="M812" s="51"/>
      <c r="N812" s="51"/>
      <c r="O812" s="51"/>
      <c r="P812" s="51"/>
      <c r="Q812" s="51"/>
      <c r="R812" s="51"/>
      <c r="S812" s="51"/>
      <c r="T812" s="51"/>
      <c r="U812" s="51"/>
      <c r="V812" s="51"/>
      <c r="W812" s="51"/>
      <c r="X812" s="51"/>
      <c r="Y812" s="51"/>
      <c r="Z812" s="51"/>
      <c r="AA812" s="51"/>
      <c r="AB812" s="51"/>
      <c r="AC812" s="51"/>
      <c r="AD812" s="51"/>
      <c r="AE812" s="51"/>
    </row>
    <row r="813" spans="11:31">
      <c r="K813" s="51" t="str">
        <f t="shared" si="40"/>
        <v>-</v>
      </c>
      <c r="L813" s="51"/>
      <c r="M813" s="51"/>
      <c r="N813" s="51"/>
      <c r="O813" s="51"/>
      <c r="P813" s="51"/>
      <c r="Q813" s="51"/>
      <c r="R813" s="51"/>
      <c r="S813" s="51"/>
      <c r="T813" s="51"/>
      <c r="U813" s="51"/>
      <c r="V813" s="51"/>
      <c r="W813" s="51"/>
      <c r="X813" s="51"/>
      <c r="Y813" s="51"/>
      <c r="Z813" s="51"/>
      <c r="AA813" s="51"/>
      <c r="AB813" s="51"/>
      <c r="AC813" s="51"/>
      <c r="AD813" s="51"/>
      <c r="AE813" s="51"/>
    </row>
    <row r="814" spans="11:31">
      <c r="K814" s="51" t="str">
        <f t="shared" si="40"/>
        <v>-</v>
      </c>
      <c r="L814" s="51"/>
      <c r="M814" s="51"/>
      <c r="N814" s="51"/>
      <c r="O814" s="51"/>
      <c r="P814" s="51"/>
      <c r="Q814" s="51"/>
      <c r="R814" s="51"/>
      <c r="S814" s="51"/>
      <c r="T814" s="51"/>
      <c r="U814" s="51"/>
      <c r="V814" s="51"/>
      <c r="W814" s="51"/>
      <c r="X814" s="51"/>
      <c r="Y814" s="51"/>
      <c r="Z814" s="51"/>
      <c r="AA814" s="51"/>
      <c r="AB814" s="51"/>
      <c r="AC814" s="51"/>
      <c r="AD814" s="51"/>
      <c r="AE814" s="51"/>
    </row>
    <row r="815" spans="11:31">
      <c r="K815" s="51" t="str">
        <f t="shared" si="40"/>
        <v>-</v>
      </c>
      <c r="L815" s="51"/>
      <c r="M815" s="51"/>
      <c r="N815" s="51"/>
      <c r="O815" s="51"/>
      <c r="P815" s="51"/>
      <c r="Q815" s="51"/>
      <c r="R815" s="51"/>
      <c r="S815" s="51"/>
      <c r="T815" s="51"/>
      <c r="U815" s="51"/>
      <c r="V815" s="51"/>
      <c r="W815" s="51"/>
      <c r="X815" s="51"/>
      <c r="Y815" s="51"/>
      <c r="Z815" s="51"/>
      <c r="AA815" s="51"/>
      <c r="AB815" s="51"/>
      <c r="AC815" s="51"/>
      <c r="AD815" s="51"/>
      <c r="AE815" s="51"/>
    </row>
    <row r="816" spans="11:31">
      <c r="K816" s="51" t="str">
        <f t="shared" si="40"/>
        <v>-</v>
      </c>
      <c r="L816" s="51"/>
      <c r="M816" s="51"/>
      <c r="N816" s="51"/>
      <c r="O816" s="51"/>
      <c r="P816" s="51"/>
      <c r="Q816" s="51"/>
      <c r="R816" s="51"/>
      <c r="S816" s="51"/>
      <c r="T816" s="51"/>
      <c r="U816" s="51"/>
      <c r="V816" s="51"/>
      <c r="W816" s="51"/>
      <c r="X816" s="51"/>
      <c r="Y816" s="51"/>
      <c r="Z816" s="51"/>
      <c r="AA816" s="51"/>
      <c r="AB816" s="51"/>
      <c r="AC816" s="51"/>
      <c r="AD816" s="51"/>
      <c r="AE816" s="51"/>
    </row>
    <row r="817" spans="11:31">
      <c r="K817" s="51" t="str">
        <f t="shared" si="40"/>
        <v>-</v>
      </c>
      <c r="L817" s="51"/>
      <c r="M817" s="51"/>
      <c r="N817" s="51"/>
      <c r="O817" s="51"/>
      <c r="P817" s="51"/>
      <c r="Q817" s="51"/>
      <c r="R817" s="51"/>
      <c r="S817" s="51"/>
      <c r="T817" s="51"/>
      <c r="U817" s="51"/>
      <c r="V817" s="51"/>
      <c r="W817" s="51"/>
      <c r="X817" s="51"/>
      <c r="Y817" s="51"/>
      <c r="Z817" s="51"/>
      <c r="AA817" s="51"/>
      <c r="AB817" s="51"/>
      <c r="AC817" s="51"/>
      <c r="AD817" s="51"/>
      <c r="AE817" s="51"/>
    </row>
    <row r="818" spans="11:31">
      <c r="K818" s="51" t="str">
        <f t="shared" si="40"/>
        <v>-</v>
      </c>
      <c r="L818" s="51"/>
      <c r="M818" s="51"/>
      <c r="N818" s="51"/>
      <c r="O818" s="51"/>
      <c r="P818" s="51"/>
      <c r="Q818" s="51"/>
      <c r="R818" s="51"/>
      <c r="S818" s="51"/>
      <c r="T818" s="51"/>
      <c r="U818" s="51"/>
      <c r="V818" s="51"/>
      <c r="W818" s="51"/>
      <c r="X818" s="51"/>
      <c r="Y818" s="51"/>
      <c r="Z818" s="51"/>
      <c r="AA818" s="51"/>
      <c r="AB818" s="51"/>
      <c r="AC818" s="51"/>
      <c r="AD818" s="51"/>
      <c r="AE818" s="51"/>
    </row>
    <row r="819" spans="11:31">
      <c r="K819" s="51" t="str">
        <f t="shared" si="40"/>
        <v>-</v>
      </c>
      <c r="L819" s="51"/>
      <c r="M819" s="51"/>
      <c r="N819" s="51"/>
      <c r="O819" s="51"/>
      <c r="P819" s="51"/>
      <c r="Q819" s="51"/>
      <c r="R819" s="51"/>
      <c r="S819" s="51"/>
      <c r="T819" s="51"/>
      <c r="U819" s="51"/>
      <c r="V819" s="51"/>
      <c r="W819" s="51"/>
      <c r="X819" s="51"/>
      <c r="Y819" s="51"/>
      <c r="Z819" s="51"/>
      <c r="AA819" s="51"/>
      <c r="AB819" s="51"/>
      <c r="AC819" s="51"/>
      <c r="AD819" s="51"/>
      <c r="AE819" s="51"/>
    </row>
    <row r="820" spans="11:31">
      <c r="K820" s="51" t="str">
        <f t="shared" si="40"/>
        <v>-</v>
      </c>
      <c r="L820" s="51"/>
      <c r="M820" s="51"/>
      <c r="N820" s="51"/>
      <c r="O820" s="51"/>
      <c r="P820" s="51"/>
      <c r="Q820" s="51"/>
      <c r="R820" s="51"/>
      <c r="S820" s="51"/>
      <c r="T820" s="51"/>
      <c r="U820" s="51"/>
      <c r="V820" s="51"/>
      <c r="W820" s="51"/>
      <c r="X820" s="51"/>
      <c r="Y820" s="51"/>
      <c r="Z820" s="51"/>
      <c r="AA820" s="51"/>
      <c r="AB820" s="51"/>
      <c r="AC820" s="51"/>
      <c r="AD820" s="51"/>
      <c r="AE820" s="51"/>
    </row>
    <row r="821" spans="11:31">
      <c r="K821" s="51" t="str">
        <f t="shared" si="40"/>
        <v>-</v>
      </c>
      <c r="L821" s="51"/>
      <c r="M821" s="51"/>
      <c r="N821" s="51"/>
      <c r="O821" s="51"/>
      <c r="P821" s="51"/>
      <c r="Q821" s="51"/>
      <c r="R821" s="51"/>
      <c r="S821" s="51"/>
      <c r="T821" s="51"/>
      <c r="U821" s="51"/>
      <c r="V821" s="51"/>
      <c r="W821" s="51"/>
      <c r="X821" s="51"/>
      <c r="Y821" s="51"/>
      <c r="Z821" s="51"/>
      <c r="AA821" s="51"/>
      <c r="AB821" s="51"/>
      <c r="AC821" s="51"/>
      <c r="AD821" s="51"/>
      <c r="AE821" s="51"/>
    </row>
    <row r="822" spans="11:31">
      <c r="K822" s="51" t="str">
        <f t="shared" si="40"/>
        <v>-</v>
      </c>
      <c r="L822" s="51"/>
      <c r="M822" s="51"/>
      <c r="N822" s="51"/>
      <c r="O822" s="51"/>
      <c r="P822" s="51"/>
      <c r="Q822" s="51"/>
      <c r="R822" s="51"/>
      <c r="S822" s="51"/>
      <c r="T822" s="51"/>
      <c r="U822" s="51"/>
      <c r="V822" s="51"/>
      <c r="W822" s="51"/>
      <c r="X822" s="51"/>
      <c r="Y822" s="51"/>
      <c r="Z822" s="51"/>
      <c r="AA822" s="51"/>
      <c r="AB822" s="51"/>
      <c r="AC822" s="51"/>
      <c r="AD822" s="51"/>
      <c r="AE822" s="51"/>
    </row>
    <row r="823" spans="11:31">
      <c r="K823" s="51" t="str">
        <f t="shared" si="40"/>
        <v>-</v>
      </c>
      <c r="L823" s="51"/>
      <c r="M823" s="51"/>
      <c r="N823" s="51"/>
      <c r="O823" s="51"/>
      <c r="P823" s="51"/>
      <c r="Q823" s="51"/>
      <c r="R823" s="51"/>
      <c r="S823" s="51"/>
      <c r="T823" s="51"/>
      <c r="U823" s="51"/>
      <c r="V823" s="51"/>
      <c r="W823" s="51"/>
      <c r="X823" s="51"/>
      <c r="Y823" s="51"/>
      <c r="Z823" s="51"/>
      <c r="AA823" s="51"/>
      <c r="AB823" s="51"/>
      <c r="AC823" s="51"/>
      <c r="AD823" s="51"/>
      <c r="AE823" s="51"/>
    </row>
    <row r="824" spans="11:31">
      <c r="K824" s="51" t="str">
        <f t="shared" si="40"/>
        <v>-</v>
      </c>
      <c r="L824" s="51"/>
      <c r="M824" s="51"/>
      <c r="N824" s="51"/>
      <c r="O824" s="51"/>
      <c r="P824" s="51"/>
      <c r="Q824" s="51"/>
      <c r="R824" s="51"/>
      <c r="S824" s="51"/>
      <c r="T824" s="51"/>
      <c r="U824" s="51"/>
      <c r="V824" s="51"/>
      <c r="W824" s="51"/>
      <c r="X824" s="51"/>
      <c r="Y824" s="51"/>
      <c r="Z824" s="51"/>
      <c r="AA824" s="51"/>
      <c r="AB824" s="51"/>
      <c r="AC824" s="51"/>
      <c r="AD824" s="51"/>
      <c r="AE824" s="51"/>
    </row>
    <row r="825" spans="11:31">
      <c r="K825" s="51" t="str">
        <f t="shared" si="40"/>
        <v>-</v>
      </c>
      <c r="L825" s="51"/>
      <c r="M825" s="51"/>
      <c r="N825" s="51"/>
      <c r="O825" s="51"/>
      <c r="P825" s="51"/>
      <c r="Q825" s="51"/>
      <c r="R825" s="51"/>
      <c r="S825" s="51"/>
      <c r="T825" s="51"/>
      <c r="U825" s="51"/>
      <c r="V825" s="51"/>
      <c r="W825" s="51"/>
      <c r="X825" s="51"/>
      <c r="Y825" s="51"/>
      <c r="Z825" s="51"/>
      <c r="AA825" s="51"/>
      <c r="AB825" s="51"/>
      <c r="AC825" s="51"/>
      <c r="AD825" s="51"/>
      <c r="AE825" s="51"/>
    </row>
    <row r="826" spans="11:31">
      <c r="K826" s="51" t="str">
        <f t="shared" si="40"/>
        <v>-</v>
      </c>
      <c r="L826" s="51"/>
      <c r="M826" s="51"/>
      <c r="N826" s="51"/>
      <c r="O826" s="51"/>
      <c r="P826" s="51"/>
      <c r="Q826" s="51"/>
      <c r="R826" s="51"/>
      <c r="S826" s="51"/>
      <c r="T826" s="51"/>
      <c r="U826" s="51"/>
      <c r="V826" s="51"/>
      <c r="W826" s="51"/>
      <c r="X826" s="51"/>
      <c r="Y826" s="51"/>
      <c r="Z826" s="51"/>
      <c r="AA826" s="51"/>
      <c r="AB826" s="51"/>
      <c r="AC826" s="51"/>
      <c r="AD826" s="51"/>
      <c r="AE826" s="51"/>
    </row>
    <row r="827" spans="11:31">
      <c r="K827" s="51" t="str">
        <f t="shared" si="40"/>
        <v>-</v>
      </c>
      <c r="L827" s="51"/>
      <c r="M827" s="51"/>
      <c r="N827" s="51"/>
      <c r="O827" s="51"/>
      <c r="P827" s="51"/>
      <c r="Q827" s="51"/>
      <c r="R827" s="51"/>
      <c r="S827" s="51"/>
      <c r="T827" s="51"/>
      <c r="U827" s="51"/>
      <c r="V827" s="51"/>
      <c r="W827" s="51"/>
      <c r="X827" s="51"/>
      <c r="Y827" s="51"/>
      <c r="Z827" s="51"/>
      <c r="AA827" s="51"/>
      <c r="AB827" s="51"/>
      <c r="AC827" s="51"/>
      <c r="AD827" s="51"/>
      <c r="AE827" s="51"/>
    </row>
    <row r="828" spans="11:31">
      <c r="K828" s="51" t="str">
        <f t="shared" si="40"/>
        <v>-</v>
      </c>
      <c r="L828" s="51"/>
      <c r="M828" s="51"/>
      <c r="N828" s="51"/>
      <c r="O828" s="51"/>
      <c r="P828" s="51"/>
      <c r="Q828" s="51"/>
      <c r="R828" s="51"/>
      <c r="S828" s="51"/>
      <c r="T828" s="51"/>
      <c r="U828" s="51"/>
      <c r="V828" s="51"/>
      <c r="W828" s="51"/>
      <c r="X828" s="51"/>
      <c r="Y828" s="51"/>
      <c r="Z828" s="51"/>
      <c r="AA828" s="51"/>
      <c r="AB828" s="51"/>
      <c r="AC828" s="51"/>
      <c r="AD828" s="51"/>
      <c r="AE828" s="51"/>
    </row>
    <row r="829" spans="11:31">
      <c r="K829" s="51" t="str">
        <f t="shared" si="40"/>
        <v>-</v>
      </c>
      <c r="L829" s="51"/>
      <c r="M829" s="51"/>
      <c r="N829" s="51"/>
      <c r="O829" s="51"/>
      <c r="P829" s="51"/>
      <c r="Q829" s="51"/>
      <c r="R829" s="51"/>
      <c r="S829" s="51"/>
      <c r="T829" s="51"/>
      <c r="U829" s="51"/>
      <c r="V829" s="51"/>
      <c r="W829" s="51"/>
      <c r="X829" s="51"/>
      <c r="Y829" s="51"/>
      <c r="Z829" s="51"/>
      <c r="AA829" s="51"/>
      <c r="AB829" s="51"/>
      <c r="AC829" s="51"/>
      <c r="AD829" s="51"/>
      <c r="AE829" s="51"/>
    </row>
    <row r="830" spans="11:31">
      <c r="K830" s="51" t="str">
        <f t="shared" si="40"/>
        <v>-</v>
      </c>
      <c r="L830" s="51"/>
      <c r="M830" s="51"/>
      <c r="N830" s="51"/>
      <c r="O830" s="51"/>
      <c r="P830" s="51"/>
      <c r="Q830" s="51"/>
      <c r="R830" s="51"/>
      <c r="S830" s="51"/>
      <c r="T830" s="51"/>
      <c r="U830" s="51"/>
      <c r="V830" s="51"/>
      <c r="W830" s="51"/>
      <c r="X830" s="51"/>
      <c r="Y830" s="51"/>
      <c r="Z830" s="51"/>
      <c r="AA830" s="51"/>
      <c r="AB830" s="51"/>
      <c r="AC830" s="51"/>
      <c r="AD830" s="51"/>
      <c r="AE830" s="51"/>
    </row>
    <row r="831" spans="11:31">
      <c r="K831" s="51" t="str">
        <f t="shared" si="40"/>
        <v>-</v>
      </c>
      <c r="L831" s="51"/>
      <c r="M831" s="51"/>
      <c r="N831" s="51"/>
      <c r="O831" s="51"/>
      <c r="P831" s="51"/>
      <c r="Q831" s="51"/>
      <c r="R831" s="51"/>
      <c r="S831" s="51"/>
      <c r="T831" s="51"/>
      <c r="U831" s="51"/>
      <c r="V831" s="51"/>
      <c r="W831" s="51"/>
      <c r="X831" s="51"/>
      <c r="Y831" s="51"/>
      <c r="Z831" s="51"/>
      <c r="AA831" s="51"/>
      <c r="AB831" s="51"/>
      <c r="AC831" s="51"/>
      <c r="AD831" s="51"/>
      <c r="AE831" s="51"/>
    </row>
    <row r="832" spans="11:31">
      <c r="K832" s="51" t="str">
        <f t="shared" si="40"/>
        <v>-</v>
      </c>
      <c r="L832" s="51"/>
      <c r="M832" s="51"/>
      <c r="N832" s="51"/>
      <c r="O832" s="51"/>
      <c r="P832" s="51"/>
      <c r="Q832" s="51"/>
      <c r="R832" s="51"/>
      <c r="S832" s="51"/>
      <c r="T832" s="51"/>
      <c r="U832" s="51"/>
      <c r="V832" s="51"/>
      <c r="W832" s="51"/>
      <c r="X832" s="51"/>
      <c r="Y832" s="51"/>
      <c r="Z832" s="51"/>
      <c r="AA832" s="51"/>
      <c r="AB832" s="51"/>
      <c r="AC832" s="51"/>
      <c r="AD832" s="51"/>
      <c r="AE832" s="51"/>
    </row>
    <row r="833" spans="11:31">
      <c r="K833" s="51" t="str">
        <f t="shared" si="40"/>
        <v>-</v>
      </c>
      <c r="L833" s="51"/>
      <c r="M833" s="51"/>
      <c r="N833" s="51"/>
      <c r="O833" s="51"/>
      <c r="P833" s="51"/>
      <c r="Q833" s="51"/>
      <c r="R833" s="51"/>
      <c r="S833" s="51"/>
      <c r="T833" s="51"/>
      <c r="U833" s="51"/>
      <c r="V833" s="51"/>
      <c r="W833" s="51"/>
      <c r="X833" s="51"/>
      <c r="Y833" s="51"/>
      <c r="Z833" s="51"/>
      <c r="AA833" s="51"/>
      <c r="AB833" s="51"/>
      <c r="AC833" s="51"/>
      <c r="AD833" s="51"/>
      <c r="AE833" s="51"/>
    </row>
    <row r="834" spans="11:31">
      <c r="K834" s="51" t="str">
        <f t="shared" si="40"/>
        <v>-</v>
      </c>
      <c r="L834" s="51"/>
      <c r="M834" s="51"/>
      <c r="N834" s="51"/>
      <c r="O834" s="51"/>
      <c r="P834" s="51"/>
      <c r="Q834" s="51"/>
      <c r="R834" s="51"/>
      <c r="S834" s="51"/>
      <c r="T834" s="51"/>
      <c r="U834" s="51"/>
      <c r="V834" s="51"/>
      <c r="W834" s="51"/>
      <c r="X834" s="51"/>
      <c r="Y834" s="51"/>
      <c r="Z834" s="51"/>
      <c r="AA834" s="51"/>
      <c r="AB834" s="51"/>
      <c r="AC834" s="51"/>
      <c r="AD834" s="51"/>
      <c r="AE834" s="51"/>
    </row>
    <row r="835" spans="11:31">
      <c r="K835" s="51" t="str">
        <f t="shared" si="40"/>
        <v>-</v>
      </c>
      <c r="L835" s="51"/>
      <c r="M835" s="51"/>
      <c r="N835" s="51"/>
      <c r="O835" s="51"/>
      <c r="P835" s="51"/>
      <c r="Q835" s="51"/>
      <c r="R835" s="51"/>
      <c r="S835" s="51"/>
      <c r="T835" s="51"/>
      <c r="U835" s="51"/>
      <c r="V835" s="51"/>
      <c r="W835" s="51"/>
      <c r="X835" s="51"/>
      <c r="Y835" s="51"/>
      <c r="Z835" s="51"/>
      <c r="AA835" s="51"/>
      <c r="AB835" s="51"/>
      <c r="AC835" s="51"/>
      <c r="AD835" s="51"/>
      <c r="AE835" s="51"/>
    </row>
    <row r="836" spans="11:31">
      <c r="K836" s="51" t="str">
        <f t="shared" ref="K836:K899" si="41">CONCATENATE(H836,"-",I836)</f>
        <v>-</v>
      </c>
      <c r="L836" s="51"/>
      <c r="M836" s="51"/>
      <c r="N836" s="51"/>
      <c r="O836" s="51"/>
      <c r="P836" s="51"/>
      <c r="Q836" s="51"/>
      <c r="R836" s="51"/>
      <c r="S836" s="51"/>
      <c r="T836" s="51"/>
      <c r="U836" s="51"/>
      <c r="V836" s="51"/>
      <c r="W836" s="51"/>
      <c r="X836" s="51"/>
      <c r="Y836" s="51"/>
      <c r="Z836" s="51"/>
      <c r="AA836" s="51"/>
      <c r="AB836" s="51"/>
      <c r="AC836" s="51"/>
      <c r="AD836" s="51"/>
      <c r="AE836" s="51"/>
    </row>
    <row r="837" spans="11:31">
      <c r="K837" s="51" t="str">
        <f t="shared" si="41"/>
        <v>-</v>
      </c>
      <c r="L837" s="51"/>
      <c r="M837" s="51"/>
      <c r="N837" s="51"/>
      <c r="O837" s="51"/>
      <c r="P837" s="51"/>
      <c r="Q837" s="51"/>
      <c r="R837" s="51"/>
      <c r="S837" s="51"/>
      <c r="T837" s="51"/>
      <c r="U837" s="51"/>
      <c r="V837" s="51"/>
      <c r="W837" s="51"/>
      <c r="X837" s="51"/>
      <c r="Y837" s="51"/>
      <c r="Z837" s="51"/>
      <c r="AA837" s="51"/>
      <c r="AB837" s="51"/>
      <c r="AC837" s="51"/>
      <c r="AD837" s="51"/>
      <c r="AE837" s="51"/>
    </row>
    <row r="838" spans="11:31">
      <c r="K838" s="51" t="str">
        <f t="shared" si="41"/>
        <v>-</v>
      </c>
      <c r="L838" s="51"/>
      <c r="M838" s="51"/>
      <c r="N838" s="51"/>
      <c r="O838" s="51"/>
      <c r="P838" s="51"/>
      <c r="Q838" s="51"/>
      <c r="R838" s="51"/>
      <c r="S838" s="51"/>
      <c r="T838" s="51"/>
      <c r="U838" s="51"/>
      <c r="V838" s="51"/>
      <c r="W838" s="51"/>
      <c r="X838" s="51"/>
      <c r="Y838" s="51"/>
      <c r="Z838" s="51"/>
      <c r="AA838" s="51"/>
      <c r="AB838" s="51"/>
      <c r="AC838" s="51"/>
      <c r="AD838" s="51"/>
      <c r="AE838" s="51"/>
    </row>
    <row r="839" spans="11:31">
      <c r="K839" s="51" t="str">
        <f t="shared" si="41"/>
        <v>-</v>
      </c>
      <c r="L839" s="51"/>
      <c r="M839" s="51"/>
      <c r="N839" s="51"/>
      <c r="O839" s="51"/>
      <c r="P839" s="51"/>
      <c r="Q839" s="51"/>
      <c r="R839" s="51"/>
      <c r="S839" s="51"/>
      <c r="T839" s="51"/>
      <c r="U839" s="51"/>
      <c r="V839" s="51"/>
      <c r="W839" s="51"/>
      <c r="X839" s="51"/>
      <c r="Y839" s="51"/>
      <c r="Z839" s="51"/>
      <c r="AA839" s="51"/>
      <c r="AB839" s="51"/>
      <c r="AC839" s="51"/>
      <c r="AD839" s="51"/>
      <c r="AE839" s="51"/>
    </row>
    <row r="840" spans="11:31">
      <c r="K840" s="51" t="str">
        <f t="shared" si="41"/>
        <v>-</v>
      </c>
      <c r="L840" s="51"/>
      <c r="M840" s="51"/>
      <c r="N840" s="51"/>
      <c r="O840" s="51"/>
      <c r="P840" s="51"/>
      <c r="Q840" s="51"/>
      <c r="R840" s="51"/>
      <c r="S840" s="51"/>
      <c r="T840" s="51"/>
      <c r="U840" s="51"/>
      <c r="V840" s="51"/>
      <c r="W840" s="51"/>
      <c r="X840" s="51"/>
      <c r="Y840" s="51"/>
      <c r="Z840" s="51"/>
      <c r="AA840" s="51"/>
      <c r="AB840" s="51"/>
      <c r="AC840" s="51"/>
      <c r="AD840" s="51"/>
      <c r="AE840" s="51"/>
    </row>
    <row r="841" spans="11:31">
      <c r="K841" s="51" t="str">
        <f t="shared" si="41"/>
        <v>-</v>
      </c>
      <c r="L841" s="51"/>
      <c r="M841" s="51"/>
      <c r="N841" s="51"/>
      <c r="O841" s="51"/>
      <c r="P841" s="51"/>
      <c r="Q841" s="51"/>
      <c r="R841" s="51"/>
      <c r="S841" s="51"/>
      <c r="T841" s="51"/>
      <c r="U841" s="51"/>
      <c r="V841" s="51"/>
      <c r="W841" s="51"/>
      <c r="X841" s="51"/>
      <c r="Y841" s="51"/>
      <c r="Z841" s="51"/>
      <c r="AA841" s="51"/>
      <c r="AB841" s="51"/>
      <c r="AC841" s="51"/>
      <c r="AD841" s="51"/>
      <c r="AE841" s="51"/>
    </row>
    <row r="842" spans="11:31">
      <c r="K842" s="51" t="str">
        <f t="shared" si="41"/>
        <v>-</v>
      </c>
      <c r="L842" s="51"/>
      <c r="M842" s="51"/>
      <c r="N842" s="51"/>
      <c r="O842" s="51"/>
      <c r="P842" s="51"/>
      <c r="Q842" s="51"/>
      <c r="R842" s="51"/>
      <c r="S842" s="51"/>
      <c r="T842" s="51"/>
      <c r="U842" s="51"/>
      <c r="V842" s="51"/>
      <c r="W842" s="51"/>
      <c r="X842" s="51"/>
      <c r="Y842" s="51"/>
      <c r="Z842" s="51"/>
      <c r="AA842" s="51"/>
      <c r="AB842" s="51"/>
      <c r="AC842" s="51"/>
      <c r="AD842" s="51"/>
      <c r="AE842" s="51"/>
    </row>
    <row r="843" spans="11:31">
      <c r="K843" s="51" t="str">
        <f t="shared" si="41"/>
        <v>-</v>
      </c>
      <c r="L843" s="51"/>
      <c r="M843" s="51"/>
      <c r="N843" s="51"/>
      <c r="O843" s="51"/>
      <c r="P843" s="51"/>
      <c r="Q843" s="51"/>
      <c r="R843" s="51"/>
      <c r="S843" s="51"/>
      <c r="T843" s="51"/>
      <c r="U843" s="51"/>
      <c r="V843" s="51"/>
      <c r="W843" s="51"/>
      <c r="X843" s="51"/>
      <c r="Y843" s="51"/>
      <c r="Z843" s="51"/>
      <c r="AA843" s="51"/>
      <c r="AB843" s="51"/>
      <c r="AC843" s="51"/>
      <c r="AD843" s="51"/>
      <c r="AE843" s="51"/>
    </row>
    <row r="844" spans="11:31">
      <c r="K844" s="51" t="str">
        <f t="shared" si="41"/>
        <v>-</v>
      </c>
      <c r="L844" s="51"/>
      <c r="M844" s="51"/>
      <c r="N844" s="51"/>
      <c r="O844" s="51"/>
      <c r="P844" s="51"/>
      <c r="Q844" s="51"/>
      <c r="R844" s="51"/>
      <c r="S844" s="51"/>
      <c r="T844" s="51"/>
      <c r="U844" s="51"/>
      <c r="V844" s="51"/>
      <c r="W844" s="51"/>
      <c r="X844" s="51"/>
      <c r="Y844" s="51"/>
      <c r="Z844" s="51"/>
      <c r="AA844" s="51"/>
      <c r="AB844" s="51"/>
      <c r="AC844" s="51"/>
      <c r="AD844" s="51"/>
      <c r="AE844" s="51"/>
    </row>
    <row r="845" spans="11:31">
      <c r="K845" s="51" t="str">
        <f t="shared" si="41"/>
        <v>-</v>
      </c>
      <c r="L845" s="51"/>
      <c r="M845" s="51"/>
      <c r="N845" s="51"/>
      <c r="O845" s="51"/>
      <c r="P845" s="51"/>
      <c r="Q845" s="51"/>
      <c r="R845" s="51"/>
      <c r="S845" s="51"/>
      <c r="T845" s="51"/>
      <c r="U845" s="51"/>
      <c r="V845" s="51"/>
      <c r="W845" s="51"/>
      <c r="X845" s="51"/>
      <c r="Y845" s="51"/>
      <c r="Z845" s="51"/>
      <c r="AA845" s="51"/>
      <c r="AB845" s="51"/>
      <c r="AC845" s="51"/>
      <c r="AD845" s="51"/>
      <c r="AE845" s="51"/>
    </row>
    <row r="846" spans="11:31">
      <c r="K846" s="51" t="str">
        <f t="shared" si="41"/>
        <v>-</v>
      </c>
      <c r="L846" s="51"/>
      <c r="M846" s="51"/>
      <c r="N846" s="51"/>
      <c r="O846" s="51"/>
      <c r="P846" s="51"/>
      <c r="Q846" s="51"/>
      <c r="R846" s="51"/>
      <c r="S846" s="51"/>
      <c r="T846" s="51"/>
      <c r="U846" s="51"/>
      <c r="V846" s="51"/>
      <c r="W846" s="51"/>
      <c r="X846" s="51"/>
      <c r="Y846" s="51"/>
      <c r="Z846" s="51"/>
      <c r="AA846" s="51"/>
      <c r="AB846" s="51"/>
      <c r="AC846" s="51"/>
      <c r="AD846" s="51"/>
      <c r="AE846" s="51"/>
    </row>
    <row r="847" spans="11:31">
      <c r="K847" s="51" t="str">
        <f t="shared" si="41"/>
        <v>-</v>
      </c>
      <c r="L847" s="51"/>
      <c r="M847" s="51"/>
      <c r="N847" s="51"/>
      <c r="O847" s="51"/>
      <c r="P847" s="51"/>
      <c r="Q847" s="51"/>
      <c r="R847" s="51"/>
      <c r="S847" s="51"/>
      <c r="T847" s="51"/>
      <c r="U847" s="51"/>
      <c r="V847" s="51"/>
      <c r="W847" s="51"/>
      <c r="X847" s="51"/>
      <c r="Y847" s="51"/>
      <c r="Z847" s="51"/>
      <c r="AA847" s="51"/>
      <c r="AB847" s="51"/>
      <c r="AC847" s="51"/>
      <c r="AD847" s="51"/>
      <c r="AE847" s="51"/>
    </row>
    <row r="848" spans="11:31">
      <c r="K848" s="51" t="str">
        <f t="shared" si="41"/>
        <v>-</v>
      </c>
      <c r="L848" s="51"/>
      <c r="M848" s="51"/>
      <c r="N848" s="51"/>
      <c r="O848" s="51"/>
      <c r="P848" s="51"/>
      <c r="Q848" s="51"/>
      <c r="R848" s="51"/>
      <c r="S848" s="51"/>
      <c r="T848" s="51"/>
      <c r="U848" s="51"/>
      <c r="V848" s="51"/>
      <c r="W848" s="51"/>
      <c r="X848" s="51"/>
      <c r="Y848" s="51"/>
      <c r="Z848" s="51"/>
      <c r="AA848" s="51"/>
      <c r="AB848" s="51"/>
      <c r="AC848" s="51"/>
      <c r="AD848" s="51"/>
      <c r="AE848" s="51"/>
    </row>
    <row r="849" spans="11:31">
      <c r="K849" s="51" t="str">
        <f t="shared" si="41"/>
        <v>-</v>
      </c>
      <c r="L849" s="51"/>
      <c r="M849" s="51"/>
      <c r="N849" s="51"/>
      <c r="O849" s="51"/>
      <c r="P849" s="51"/>
      <c r="Q849" s="51"/>
      <c r="R849" s="51"/>
      <c r="S849" s="51"/>
      <c r="T849" s="51"/>
      <c r="U849" s="51"/>
      <c r="V849" s="51"/>
      <c r="W849" s="51"/>
      <c r="X849" s="51"/>
      <c r="Y849" s="51"/>
      <c r="Z849" s="51"/>
      <c r="AA849" s="51"/>
      <c r="AB849" s="51"/>
      <c r="AC849" s="51"/>
      <c r="AD849" s="51"/>
      <c r="AE849" s="51"/>
    </row>
    <row r="850" spans="11:31">
      <c r="K850" s="51" t="str">
        <f t="shared" si="41"/>
        <v>-</v>
      </c>
      <c r="L850" s="51"/>
      <c r="M850" s="51"/>
      <c r="N850" s="51"/>
      <c r="O850" s="51"/>
      <c r="P850" s="51"/>
      <c r="Q850" s="51"/>
      <c r="R850" s="51"/>
      <c r="S850" s="51"/>
      <c r="T850" s="51"/>
      <c r="U850" s="51"/>
      <c r="V850" s="51"/>
      <c r="W850" s="51"/>
      <c r="X850" s="51"/>
      <c r="Y850" s="51"/>
      <c r="Z850" s="51"/>
      <c r="AA850" s="51"/>
      <c r="AB850" s="51"/>
      <c r="AC850" s="51"/>
      <c r="AD850" s="51"/>
      <c r="AE850" s="51"/>
    </row>
    <row r="851" spans="11:31">
      <c r="K851" s="51" t="str">
        <f t="shared" si="41"/>
        <v>-</v>
      </c>
      <c r="L851" s="51"/>
      <c r="M851" s="51"/>
      <c r="N851" s="51"/>
      <c r="O851" s="51"/>
      <c r="P851" s="51"/>
      <c r="Q851" s="51"/>
      <c r="R851" s="51"/>
      <c r="S851" s="51"/>
      <c r="T851" s="51"/>
      <c r="U851" s="51"/>
      <c r="V851" s="51"/>
      <c r="W851" s="51"/>
      <c r="X851" s="51"/>
      <c r="Y851" s="51"/>
      <c r="Z851" s="51"/>
      <c r="AA851" s="51"/>
      <c r="AB851" s="51"/>
      <c r="AC851" s="51"/>
      <c r="AD851" s="51"/>
      <c r="AE851" s="51"/>
    </row>
    <row r="852" spans="11:31">
      <c r="K852" s="51" t="str">
        <f t="shared" si="41"/>
        <v>-</v>
      </c>
      <c r="L852" s="51"/>
      <c r="M852" s="51"/>
      <c r="N852" s="51"/>
      <c r="O852" s="51"/>
      <c r="P852" s="51"/>
      <c r="Q852" s="51"/>
      <c r="R852" s="51"/>
      <c r="S852" s="51"/>
      <c r="T852" s="51"/>
      <c r="U852" s="51"/>
      <c r="V852" s="51"/>
      <c r="W852" s="51"/>
      <c r="X852" s="51"/>
      <c r="Y852" s="51"/>
      <c r="Z852" s="51"/>
      <c r="AA852" s="51"/>
      <c r="AB852" s="51"/>
      <c r="AC852" s="51"/>
      <c r="AD852" s="51"/>
      <c r="AE852" s="51"/>
    </row>
    <row r="853" spans="11:31">
      <c r="K853" s="51" t="str">
        <f t="shared" si="41"/>
        <v>-</v>
      </c>
      <c r="L853" s="51"/>
      <c r="M853" s="51"/>
      <c r="N853" s="51"/>
      <c r="O853" s="51"/>
      <c r="P853" s="51"/>
      <c r="Q853" s="51"/>
      <c r="R853" s="51"/>
      <c r="S853" s="51"/>
      <c r="T853" s="51"/>
      <c r="U853" s="51"/>
      <c r="V853" s="51"/>
      <c r="W853" s="51"/>
      <c r="X853" s="51"/>
      <c r="Y853" s="51"/>
      <c r="Z853" s="51"/>
      <c r="AA853" s="51"/>
      <c r="AB853" s="51"/>
      <c r="AC853" s="51"/>
      <c r="AD853" s="51"/>
      <c r="AE853" s="51"/>
    </row>
    <row r="854" spans="11:31">
      <c r="K854" s="51" t="str">
        <f t="shared" si="41"/>
        <v>-</v>
      </c>
      <c r="L854" s="51"/>
      <c r="M854" s="51"/>
      <c r="N854" s="51"/>
      <c r="O854" s="51"/>
      <c r="P854" s="51"/>
      <c r="Q854" s="51"/>
      <c r="R854" s="51"/>
      <c r="S854" s="51"/>
      <c r="T854" s="51"/>
      <c r="U854" s="51"/>
      <c r="V854" s="51"/>
      <c r="W854" s="51"/>
      <c r="X854" s="51"/>
      <c r="Y854" s="51"/>
      <c r="Z854" s="51"/>
      <c r="AA854" s="51"/>
      <c r="AB854" s="51"/>
      <c r="AC854" s="51"/>
      <c r="AD854" s="51"/>
      <c r="AE854" s="51"/>
    </row>
    <row r="855" spans="11:31">
      <c r="K855" s="51" t="str">
        <f t="shared" si="41"/>
        <v>-</v>
      </c>
      <c r="L855" s="51"/>
      <c r="M855" s="51"/>
      <c r="N855" s="51"/>
      <c r="O855" s="51"/>
      <c r="P855" s="51"/>
      <c r="Q855" s="51"/>
      <c r="R855" s="51"/>
      <c r="S855" s="51"/>
      <c r="T855" s="51"/>
      <c r="U855" s="51"/>
      <c r="V855" s="51"/>
      <c r="W855" s="51"/>
      <c r="X855" s="51"/>
      <c r="Y855" s="51"/>
      <c r="Z855" s="51"/>
      <c r="AA855" s="51"/>
      <c r="AB855" s="51"/>
      <c r="AC855" s="51"/>
      <c r="AD855" s="51"/>
      <c r="AE855" s="51"/>
    </row>
    <row r="856" spans="11:31">
      <c r="K856" s="51" t="str">
        <f t="shared" si="41"/>
        <v>-</v>
      </c>
      <c r="L856" s="51"/>
      <c r="M856" s="51"/>
      <c r="N856" s="51"/>
      <c r="O856" s="51"/>
      <c r="P856" s="51"/>
      <c r="Q856" s="51"/>
      <c r="R856" s="51"/>
      <c r="S856" s="51"/>
      <c r="T856" s="51"/>
      <c r="U856" s="51"/>
      <c r="V856" s="51"/>
      <c r="W856" s="51"/>
      <c r="X856" s="51"/>
      <c r="Y856" s="51"/>
      <c r="Z856" s="51"/>
      <c r="AA856" s="51"/>
      <c r="AB856" s="51"/>
      <c r="AC856" s="51"/>
      <c r="AD856" s="51"/>
      <c r="AE856" s="51"/>
    </row>
    <row r="857" spans="11:31">
      <c r="K857" s="51" t="str">
        <f t="shared" si="41"/>
        <v>-</v>
      </c>
      <c r="L857" s="51"/>
      <c r="M857" s="51"/>
      <c r="N857" s="51"/>
      <c r="O857" s="51"/>
      <c r="P857" s="51"/>
      <c r="Q857" s="51"/>
      <c r="R857" s="51"/>
      <c r="S857" s="51"/>
      <c r="T857" s="51"/>
      <c r="U857" s="51"/>
      <c r="V857" s="51"/>
      <c r="W857" s="51"/>
      <c r="X857" s="51"/>
      <c r="Y857" s="51"/>
      <c r="Z857" s="51"/>
      <c r="AA857" s="51"/>
      <c r="AB857" s="51"/>
      <c r="AC857" s="51"/>
      <c r="AD857" s="51"/>
      <c r="AE857" s="51"/>
    </row>
    <row r="858" spans="11:31">
      <c r="K858" s="51" t="str">
        <f t="shared" si="41"/>
        <v>-</v>
      </c>
      <c r="L858" s="51"/>
      <c r="M858" s="51"/>
      <c r="N858" s="51"/>
      <c r="O858" s="51"/>
      <c r="P858" s="51"/>
      <c r="Q858" s="51"/>
      <c r="R858" s="51"/>
      <c r="S858" s="51"/>
      <c r="T858" s="51"/>
      <c r="U858" s="51"/>
      <c r="V858" s="51"/>
      <c r="W858" s="51"/>
      <c r="X858" s="51"/>
      <c r="Y858" s="51"/>
      <c r="Z858" s="51"/>
      <c r="AA858" s="51"/>
      <c r="AB858" s="51"/>
      <c r="AC858" s="51"/>
      <c r="AD858" s="51"/>
      <c r="AE858" s="51"/>
    </row>
    <row r="859" spans="11:31">
      <c r="K859" s="51" t="str">
        <f t="shared" si="41"/>
        <v>-</v>
      </c>
      <c r="L859" s="51"/>
      <c r="M859" s="51"/>
      <c r="N859" s="51"/>
      <c r="O859" s="51"/>
      <c r="P859" s="51"/>
      <c r="Q859" s="51"/>
      <c r="R859" s="51"/>
      <c r="S859" s="51"/>
      <c r="T859" s="51"/>
      <c r="U859" s="51"/>
      <c r="V859" s="51"/>
      <c r="W859" s="51"/>
      <c r="X859" s="51"/>
      <c r="Y859" s="51"/>
      <c r="Z859" s="51"/>
      <c r="AA859" s="51"/>
      <c r="AB859" s="51"/>
      <c r="AC859" s="51"/>
      <c r="AD859" s="51"/>
      <c r="AE859" s="51"/>
    </row>
    <row r="860" spans="11:31">
      <c r="K860" s="51" t="str">
        <f t="shared" si="41"/>
        <v>-</v>
      </c>
      <c r="L860" s="51"/>
      <c r="M860" s="51"/>
      <c r="N860" s="51"/>
      <c r="O860" s="51"/>
      <c r="P860" s="51"/>
      <c r="Q860" s="51"/>
      <c r="R860" s="51"/>
      <c r="S860" s="51"/>
      <c r="T860" s="51"/>
      <c r="U860" s="51"/>
      <c r="V860" s="51"/>
      <c r="W860" s="51"/>
      <c r="X860" s="51"/>
      <c r="Y860" s="51"/>
      <c r="Z860" s="51"/>
      <c r="AA860" s="51"/>
      <c r="AB860" s="51"/>
      <c r="AC860" s="51"/>
      <c r="AD860" s="51"/>
      <c r="AE860" s="51"/>
    </row>
    <row r="861" spans="11:31">
      <c r="K861" s="51" t="str">
        <f t="shared" si="41"/>
        <v>-</v>
      </c>
      <c r="L861" s="51"/>
      <c r="M861" s="51"/>
      <c r="N861" s="51"/>
      <c r="O861" s="51"/>
      <c r="P861" s="51"/>
      <c r="Q861" s="51"/>
      <c r="R861" s="51"/>
      <c r="S861" s="51"/>
      <c r="T861" s="51"/>
      <c r="U861" s="51"/>
      <c r="V861" s="51"/>
      <c r="W861" s="51"/>
      <c r="X861" s="51"/>
      <c r="Y861" s="51"/>
      <c r="Z861" s="51"/>
      <c r="AA861" s="51"/>
      <c r="AB861" s="51"/>
      <c r="AC861" s="51"/>
      <c r="AD861" s="51"/>
      <c r="AE861" s="51"/>
    </row>
    <row r="862" spans="11:31">
      <c r="K862" s="51" t="str">
        <f t="shared" si="41"/>
        <v>-</v>
      </c>
      <c r="L862" s="51"/>
      <c r="M862" s="51"/>
      <c r="N862" s="51"/>
      <c r="O862" s="51"/>
      <c r="P862" s="51"/>
      <c r="Q862" s="51"/>
      <c r="R862" s="51"/>
      <c r="S862" s="51"/>
      <c r="T862" s="51"/>
      <c r="U862" s="51"/>
      <c r="V862" s="51"/>
      <c r="W862" s="51"/>
      <c r="X862" s="51"/>
      <c r="Y862" s="51"/>
      <c r="Z862" s="51"/>
      <c r="AA862" s="51"/>
      <c r="AB862" s="51"/>
      <c r="AC862" s="51"/>
      <c r="AD862" s="51"/>
      <c r="AE862" s="51"/>
    </row>
    <row r="863" spans="11:31">
      <c r="K863" s="51" t="str">
        <f t="shared" si="41"/>
        <v>-</v>
      </c>
      <c r="L863" s="51"/>
      <c r="M863" s="51"/>
      <c r="N863" s="51"/>
      <c r="O863" s="51"/>
      <c r="P863" s="51"/>
      <c r="Q863" s="51"/>
      <c r="R863" s="51"/>
      <c r="S863" s="51"/>
      <c r="T863" s="51"/>
      <c r="U863" s="51"/>
      <c r="V863" s="51"/>
      <c r="W863" s="51"/>
      <c r="X863" s="51"/>
      <c r="Y863" s="51"/>
      <c r="Z863" s="51"/>
      <c r="AA863" s="51"/>
      <c r="AB863" s="51"/>
      <c r="AC863" s="51"/>
      <c r="AD863" s="51"/>
      <c r="AE863" s="51"/>
    </row>
    <row r="864" spans="11:31">
      <c r="K864" s="51" t="str">
        <f t="shared" si="41"/>
        <v>-</v>
      </c>
      <c r="L864" s="51"/>
      <c r="M864" s="51"/>
      <c r="N864" s="51"/>
      <c r="O864" s="51"/>
      <c r="P864" s="51"/>
      <c r="Q864" s="51"/>
      <c r="R864" s="51"/>
      <c r="S864" s="51"/>
      <c r="T864" s="51"/>
      <c r="U864" s="51"/>
      <c r="V864" s="51"/>
      <c r="W864" s="51"/>
      <c r="X864" s="51"/>
      <c r="Y864" s="51"/>
      <c r="Z864" s="51"/>
      <c r="AA864" s="51"/>
      <c r="AB864" s="51"/>
      <c r="AC864" s="51"/>
      <c r="AD864" s="51"/>
      <c r="AE864" s="51"/>
    </row>
    <row r="865" spans="11:31">
      <c r="K865" s="51" t="str">
        <f t="shared" si="41"/>
        <v>-</v>
      </c>
      <c r="L865" s="51"/>
      <c r="M865" s="51"/>
      <c r="N865" s="51"/>
      <c r="O865" s="51"/>
      <c r="P865" s="51"/>
      <c r="Q865" s="51"/>
      <c r="R865" s="51"/>
      <c r="S865" s="51"/>
      <c r="T865" s="51"/>
      <c r="U865" s="51"/>
      <c r="V865" s="51"/>
      <c r="W865" s="51"/>
      <c r="X865" s="51"/>
      <c r="Y865" s="51"/>
      <c r="Z865" s="51"/>
      <c r="AA865" s="51"/>
      <c r="AB865" s="51"/>
      <c r="AC865" s="51"/>
      <c r="AD865" s="51"/>
      <c r="AE865" s="51"/>
    </row>
    <row r="866" spans="11:31">
      <c r="K866" s="51" t="str">
        <f t="shared" si="41"/>
        <v>-</v>
      </c>
      <c r="L866" s="51"/>
      <c r="M866" s="51"/>
      <c r="N866" s="51"/>
      <c r="O866" s="51"/>
      <c r="P866" s="51"/>
      <c r="Q866" s="51"/>
      <c r="R866" s="51"/>
      <c r="S866" s="51"/>
      <c r="T866" s="51"/>
      <c r="U866" s="51"/>
      <c r="V866" s="51"/>
      <c r="W866" s="51"/>
      <c r="X866" s="51"/>
      <c r="Y866" s="51"/>
      <c r="Z866" s="51"/>
      <c r="AA866" s="51"/>
      <c r="AB866" s="51"/>
      <c r="AC866" s="51"/>
      <c r="AD866" s="51"/>
      <c r="AE866" s="51"/>
    </row>
    <row r="867" spans="11:31">
      <c r="K867" s="51" t="str">
        <f t="shared" si="41"/>
        <v>-</v>
      </c>
      <c r="L867" s="51"/>
      <c r="M867" s="51"/>
      <c r="N867" s="51"/>
      <c r="O867" s="51"/>
      <c r="P867" s="51"/>
      <c r="Q867" s="51"/>
      <c r="R867" s="51"/>
      <c r="S867" s="51"/>
      <c r="T867" s="51"/>
      <c r="U867" s="51"/>
      <c r="V867" s="51"/>
      <c r="W867" s="51"/>
      <c r="X867" s="51"/>
      <c r="Y867" s="51"/>
      <c r="Z867" s="51"/>
      <c r="AA867" s="51"/>
      <c r="AB867" s="51"/>
      <c r="AC867" s="51"/>
      <c r="AD867" s="51"/>
      <c r="AE867" s="51"/>
    </row>
    <row r="868" spans="11:31">
      <c r="K868" s="51" t="str">
        <f t="shared" si="41"/>
        <v>-</v>
      </c>
      <c r="L868" s="51"/>
      <c r="M868" s="51"/>
      <c r="N868" s="51"/>
      <c r="O868" s="51"/>
      <c r="P868" s="51"/>
      <c r="Q868" s="51"/>
      <c r="R868" s="51"/>
      <c r="S868" s="51"/>
      <c r="T868" s="51"/>
      <c r="U868" s="51"/>
      <c r="V868" s="51"/>
      <c r="W868" s="51"/>
      <c r="X868" s="51"/>
      <c r="Y868" s="51"/>
      <c r="Z868" s="51"/>
      <c r="AA868" s="51"/>
      <c r="AB868" s="51"/>
      <c r="AC868" s="51"/>
      <c r="AD868" s="51"/>
      <c r="AE868" s="51"/>
    </row>
    <row r="869" spans="11:31">
      <c r="K869" s="51" t="str">
        <f t="shared" si="41"/>
        <v>-</v>
      </c>
      <c r="L869" s="51"/>
      <c r="M869" s="51"/>
      <c r="N869" s="51"/>
      <c r="O869" s="51"/>
      <c r="P869" s="51"/>
      <c r="Q869" s="51"/>
      <c r="R869" s="51"/>
      <c r="S869" s="51"/>
      <c r="T869" s="51"/>
      <c r="U869" s="51"/>
      <c r="V869" s="51"/>
      <c r="W869" s="51"/>
      <c r="X869" s="51"/>
      <c r="Y869" s="51"/>
      <c r="Z869" s="51"/>
      <c r="AA869" s="51"/>
      <c r="AB869" s="51"/>
      <c r="AC869" s="51"/>
      <c r="AD869" s="51"/>
      <c r="AE869" s="51"/>
    </row>
    <row r="870" spans="11:31">
      <c r="K870" s="51" t="str">
        <f t="shared" si="41"/>
        <v>-</v>
      </c>
      <c r="L870" s="51"/>
      <c r="M870" s="51"/>
      <c r="N870" s="51"/>
      <c r="O870" s="51"/>
      <c r="P870" s="51"/>
      <c r="Q870" s="51"/>
      <c r="R870" s="51"/>
      <c r="S870" s="51"/>
      <c r="T870" s="51"/>
      <c r="U870" s="51"/>
      <c r="V870" s="51"/>
      <c r="W870" s="51"/>
      <c r="X870" s="51"/>
      <c r="Y870" s="51"/>
      <c r="Z870" s="51"/>
      <c r="AA870" s="51"/>
      <c r="AB870" s="51"/>
      <c r="AC870" s="51"/>
      <c r="AD870" s="51"/>
      <c r="AE870" s="51"/>
    </row>
    <row r="871" spans="11:31">
      <c r="K871" s="51" t="str">
        <f t="shared" si="41"/>
        <v>-</v>
      </c>
      <c r="L871" s="51"/>
      <c r="M871" s="51"/>
      <c r="N871" s="51"/>
      <c r="O871" s="51"/>
      <c r="P871" s="51"/>
      <c r="Q871" s="51"/>
      <c r="R871" s="51"/>
      <c r="S871" s="51"/>
      <c r="T871" s="51"/>
      <c r="U871" s="51"/>
      <c r="V871" s="51"/>
      <c r="W871" s="51"/>
      <c r="X871" s="51"/>
      <c r="Y871" s="51"/>
      <c r="Z871" s="51"/>
      <c r="AA871" s="51"/>
      <c r="AB871" s="51"/>
      <c r="AC871" s="51"/>
      <c r="AD871" s="51"/>
      <c r="AE871" s="51"/>
    </row>
    <row r="872" spans="11:31">
      <c r="K872" s="51" t="str">
        <f t="shared" si="41"/>
        <v>-</v>
      </c>
      <c r="L872" s="51"/>
      <c r="M872" s="51"/>
      <c r="N872" s="51"/>
      <c r="O872" s="51"/>
      <c r="P872" s="51"/>
      <c r="Q872" s="51"/>
      <c r="R872" s="51"/>
      <c r="S872" s="51"/>
      <c r="T872" s="51"/>
      <c r="U872" s="51"/>
      <c r="V872" s="51"/>
      <c r="W872" s="51"/>
      <c r="X872" s="51"/>
      <c r="Y872" s="51"/>
      <c r="Z872" s="51"/>
      <c r="AA872" s="51"/>
      <c r="AB872" s="51"/>
      <c r="AC872" s="51"/>
      <c r="AD872" s="51"/>
      <c r="AE872" s="51"/>
    </row>
    <row r="873" spans="11:31">
      <c r="K873" s="51" t="str">
        <f t="shared" si="41"/>
        <v>-</v>
      </c>
      <c r="L873" s="51"/>
      <c r="M873" s="51"/>
      <c r="N873" s="51"/>
      <c r="O873" s="51"/>
      <c r="P873" s="51"/>
      <c r="Q873" s="51"/>
      <c r="R873" s="51"/>
      <c r="S873" s="51"/>
      <c r="T873" s="51"/>
      <c r="U873" s="51"/>
      <c r="V873" s="51"/>
      <c r="W873" s="51"/>
      <c r="X873" s="51"/>
      <c r="Y873" s="51"/>
      <c r="Z873" s="51"/>
      <c r="AA873" s="51"/>
      <c r="AB873" s="51"/>
      <c r="AC873" s="51"/>
      <c r="AD873" s="51"/>
      <c r="AE873" s="51"/>
    </row>
    <row r="874" spans="11:31">
      <c r="K874" s="51" t="str">
        <f t="shared" si="41"/>
        <v>-</v>
      </c>
      <c r="L874" s="51"/>
      <c r="M874" s="51"/>
      <c r="N874" s="51"/>
      <c r="O874" s="51"/>
      <c r="P874" s="51"/>
      <c r="Q874" s="51"/>
      <c r="R874" s="51"/>
      <c r="S874" s="51"/>
      <c r="T874" s="51"/>
      <c r="U874" s="51"/>
      <c r="V874" s="51"/>
      <c r="W874" s="51"/>
      <c r="X874" s="51"/>
      <c r="Y874" s="51"/>
      <c r="Z874" s="51"/>
      <c r="AA874" s="51"/>
      <c r="AB874" s="51"/>
      <c r="AC874" s="51"/>
      <c r="AD874" s="51"/>
      <c r="AE874" s="51"/>
    </row>
    <row r="875" spans="11:31">
      <c r="K875" s="51" t="str">
        <f t="shared" si="41"/>
        <v>-</v>
      </c>
      <c r="L875" s="51"/>
      <c r="M875" s="51"/>
      <c r="N875" s="51"/>
      <c r="O875" s="51"/>
      <c r="P875" s="51"/>
      <c r="Q875" s="51"/>
      <c r="R875" s="51"/>
      <c r="S875" s="51"/>
      <c r="T875" s="51"/>
      <c r="U875" s="51"/>
      <c r="V875" s="51"/>
      <c r="W875" s="51"/>
      <c r="X875" s="51"/>
      <c r="Y875" s="51"/>
      <c r="Z875" s="51"/>
      <c r="AA875" s="51"/>
      <c r="AB875" s="51"/>
      <c r="AC875" s="51"/>
      <c r="AD875" s="51"/>
      <c r="AE875" s="51"/>
    </row>
    <row r="876" spans="11:31">
      <c r="K876" s="51" t="str">
        <f t="shared" si="41"/>
        <v>-</v>
      </c>
      <c r="L876" s="51"/>
      <c r="M876" s="51"/>
      <c r="N876" s="51"/>
      <c r="O876" s="51"/>
      <c r="P876" s="51"/>
      <c r="Q876" s="51"/>
      <c r="R876" s="51"/>
      <c r="S876" s="51"/>
      <c r="T876" s="51"/>
      <c r="U876" s="51"/>
      <c r="V876" s="51"/>
      <c r="W876" s="51"/>
      <c r="X876" s="51"/>
      <c r="Y876" s="51"/>
      <c r="Z876" s="51"/>
      <c r="AA876" s="51"/>
      <c r="AB876" s="51"/>
      <c r="AC876" s="51"/>
      <c r="AD876" s="51"/>
      <c r="AE876" s="51"/>
    </row>
    <row r="877" spans="11:31">
      <c r="K877" s="51" t="str">
        <f t="shared" si="41"/>
        <v>-</v>
      </c>
      <c r="L877" s="51"/>
      <c r="M877" s="51"/>
      <c r="N877" s="51"/>
      <c r="O877" s="51"/>
      <c r="P877" s="51"/>
      <c r="Q877" s="51"/>
      <c r="R877" s="51"/>
      <c r="S877" s="51"/>
      <c r="T877" s="51"/>
      <c r="U877" s="51"/>
      <c r="V877" s="51"/>
      <c r="W877" s="51"/>
      <c r="X877" s="51"/>
      <c r="Y877" s="51"/>
      <c r="Z877" s="51"/>
      <c r="AA877" s="51"/>
      <c r="AB877" s="51"/>
      <c r="AC877" s="51"/>
      <c r="AD877" s="51"/>
      <c r="AE877" s="51"/>
    </row>
    <row r="878" spans="11:31">
      <c r="K878" s="51" t="str">
        <f t="shared" si="41"/>
        <v>-</v>
      </c>
      <c r="L878" s="51"/>
      <c r="M878" s="51"/>
      <c r="N878" s="51"/>
      <c r="O878" s="51"/>
      <c r="P878" s="51"/>
      <c r="Q878" s="51"/>
      <c r="R878" s="51"/>
      <c r="S878" s="51"/>
      <c r="T878" s="51"/>
      <c r="U878" s="51"/>
      <c r="V878" s="51"/>
      <c r="W878" s="51"/>
      <c r="X878" s="51"/>
      <c r="Y878" s="51"/>
      <c r="Z878" s="51"/>
      <c r="AA878" s="51"/>
      <c r="AB878" s="51"/>
      <c r="AC878" s="51"/>
      <c r="AD878" s="51"/>
      <c r="AE878" s="51"/>
    </row>
    <row r="879" spans="11:31">
      <c r="K879" s="51" t="str">
        <f t="shared" si="41"/>
        <v>-</v>
      </c>
      <c r="L879" s="51"/>
      <c r="M879" s="51"/>
      <c r="N879" s="51"/>
      <c r="O879" s="51"/>
      <c r="P879" s="51"/>
      <c r="Q879" s="51"/>
      <c r="R879" s="51"/>
      <c r="S879" s="51"/>
      <c r="T879" s="51"/>
      <c r="U879" s="51"/>
      <c r="V879" s="51"/>
      <c r="W879" s="51"/>
      <c r="X879" s="51"/>
      <c r="Y879" s="51"/>
      <c r="Z879" s="51"/>
      <c r="AA879" s="51"/>
      <c r="AB879" s="51"/>
      <c r="AC879" s="51"/>
      <c r="AD879" s="51"/>
      <c r="AE879" s="51"/>
    </row>
    <row r="880" spans="11:31">
      <c r="K880" s="51" t="str">
        <f t="shared" si="41"/>
        <v>-</v>
      </c>
      <c r="L880" s="51"/>
      <c r="M880" s="51"/>
      <c r="N880" s="51"/>
      <c r="O880" s="51"/>
      <c r="P880" s="51"/>
      <c r="Q880" s="51"/>
      <c r="R880" s="51"/>
      <c r="S880" s="51"/>
      <c r="T880" s="51"/>
      <c r="U880" s="51"/>
      <c r="V880" s="51"/>
      <c r="W880" s="51"/>
      <c r="X880" s="51"/>
      <c r="Y880" s="51"/>
      <c r="Z880" s="51"/>
      <c r="AA880" s="51"/>
      <c r="AB880" s="51"/>
      <c r="AC880" s="51"/>
      <c r="AD880" s="51"/>
      <c r="AE880" s="51"/>
    </row>
    <row r="881" spans="11:31">
      <c r="K881" s="51" t="str">
        <f t="shared" si="41"/>
        <v>-</v>
      </c>
      <c r="L881" s="51"/>
      <c r="M881" s="51"/>
      <c r="N881" s="51"/>
      <c r="O881" s="51"/>
      <c r="P881" s="51"/>
      <c r="Q881" s="51"/>
      <c r="R881" s="51"/>
      <c r="S881" s="51"/>
      <c r="T881" s="51"/>
      <c r="U881" s="51"/>
      <c r="V881" s="51"/>
      <c r="W881" s="51"/>
      <c r="X881" s="51"/>
      <c r="Y881" s="51"/>
      <c r="Z881" s="51"/>
      <c r="AA881" s="51"/>
      <c r="AB881" s="51"/>
      <c r="AC881" s="51"/>
      <c r="AD881" s="51"/>
      <c r="AE881" s="51"/>
    </row>
    <row r="882" spans="11:31">
      <c r="K882" s="51" t="str">
        <f t="shared" si="41"/>
        <v>-</v>
      </c>
      <c r="L882" s="51"/>
      <c r="M882" s="51"/>
      <c r="N882" s="51"/>
      <c r="O882" s="51"/>
      <c r="P882" s="51"/>
      <c r="Q882" s="51"/>
      <c r="R882" s="51"/>
      <c r="S882" s="51"/>
      <c r="T882" s="51"/>
      <c r="U882" s="51"/>
      <c r="V882" s="51"/>
      <c r="W882" s="51"/>
      <c r="X882" s="51"/>
      <c r="Y882" s="51"/>
      <c r="Z882" s="51"/>
      <c r="AA882" s="51"/>
      <c r="AB882" s="51"/>
      <c r="AC882" s="51"/>
      <c r="AD882" s="51"/>
      <c r="AE882" s="51"/>
    </row>
    <row r="883" spans="11:31">
      <c r="K883" s="51" t="str">
        <f t="shared" si="41"/>
        <v>-</v>
      </c>
      <c r="L883" s="51"/>
      <c r="M883" s="51"/>
      <c r="N883" s="51"/>
      <c r="O883" s="51"/>
      <c r="P883" s="51"/>
      <c r="Q883" s="51"/>
      <c r="R883" s="51"/>
      <c r="S883" s="51"/>
      <c r="T883" s="51"/>
      <c r="U883" s="51"/>
      <c r="V883" s="51"/>
      <c r="W883" s="51"/>
      <c r="X883" s="51"/>
      <c r="Y883" s="51"/>
      <c r="Z883" s="51"/>
      <c r="AA883" s="51"/>
      <c r="AB883" s="51"/>
      <c r="AC883" s="51"/>
      <c r="AD883" s="51"/>
      <c r="AE883" s="51"/>
    </row>
    <row r="884" spans="11:31">
      <c r="K884" s="51" t="str">
        <f t="shared" si="41"/>
        <v>-</v>
      </c>
      <c r="L884" s="51"/>
      <c r="M884" s="51"/>
      <c r="N884" s="51"/>
      <c r="O884" s="51"/>
      <c r="P884" s="51"/>
      <c r="Q884" s="51"/>
      <c r="R884" s="51"/>
      <c r="S884" s="51"/>
      <c r="T884" s="51"/>
      <c r="U884" s="51"/>
      <c r="V884" s="51"/>
      <c r="W884" s="51"/>
      <c r="X884" s="51"/>
      <c r="Y884" s="51"/>
      <c r="Z884" s="51"/>
      <c r="AA884" s="51"/>
      <c r="AB884" s="51"/>
      <c r="AC884" s="51"/>
      <c r="AD884" s="51"/>
      <c r="AE884" s="51"/>
    </row>
    <row r="885" spans="11:31">
      <c r="K885" s="51" t="str">
        <f t="shared" si="41"/>
        <v>-</v>
      </c>
      <c r="L885" s="51"/>
      <c r="M885" s="51"/>
      <c r="N885" s="51"/>
      <c r="O885" s="51"/>
      <c r="P885" s="51"/>
      <c r="Q885" s="51"/>
      <c r="R885" s="51"/>
      <c r="S885" s="51"/>
      <c r="T885" s="51"/>
      <c r="U885" s="51"/>
      <c r="V885" s="51"/>
      <c r="W885" s="51"/>
      <c r="X885" s="51"/>
      <c r="Y885" s="51"/>
      <c r="Z885" s="51"/>
      <c r="AA885" s="51"/>
      <c r="AB885" s="51"/>
      <c r="AC885" s="51"/>
      <c r="AD885" s="51"/>
      <c r="AE885" s="51"/>
    </row>
    <row r="886" spans="11:31">
      <c r="K886" s="51" t="str">
        <f t="shared" si="41"/>
        <v>-</v>
      </c>
      <c r="L886" s="51"/>
      <c r="M886" s="51"/>
      <c r="N886" s="51"/>
      <c r="O886" s="51"/>
      <c r="P886" s="51"/>
      <c r="Q886" s="51"/>
      <c r="R886" s="51"/>
      <c r="S886" s="51"/>
      <c r="T886" s="51"/>
      <c r="U886" s="51"/>
      <c r="V886" s="51"/>
      <c r="W886" s="51"/>
      <c r="X886" s="51"/>
      <c r="Y886" s="51"/>
      <c r="Z886" s="51"/>
      <c r="AA886" s="51"/>
      <c r="AB886" s="51"/>
      <c r="AC886" s="51"/>
      <c r="AD886" s="51"/>
      <c r="AE886" s="51"/>
    </row>
    <row r="887" spans="11:31">
      <c r="K887" s="51" t="str">
        <f t="shared" si="41"/>
        <v>-</v>
      </c>
      <c r="L887" s="51"/>
      <c r="M887" s="51"/>
      <c r="N887" s="51"/>
      <c r="O887" s="51"/>
      <c r="P887" s="51"/>
      <c r="Q887" s="51"/>
      <c r="R887" s="51"/>
      <c r="S887" s="51"/>
      <c r="T887" s="51"/>
      <c r="U887" s="51"/>
      <c r="V887" s="51"/>
      <c r="W887" s="51"/>
      <c r="X887" s="51"/>
      <c r="Y887" s="51"/>
      <c r="Z887" s="51"/>
      <c r="AA887" s="51"/>
      <c r="AB887" s="51"/>
      <c r="AC887" s="51"/>
      <c r="AD887" s="51"/>
      <c r="AE887" s="51"/>
    </row>
    <row r="888" spans="11:31">
      <c r="K888" s="51" t="str">
        <f t="shared" si="41"/>
        <v>-</v>
      </c>
      <c r="L888" s="51"/>
      <c r="M888" s="51"/>
      <c r="N888" s="51"/>
      <c r="O888" s="51"/>
      <c r="P888" s="51"/>
      <c r="Q888" s="51"/>
      <c r="R888" s="51"/>
      <c r="S888" s="51"/>
      <c r="T888" s="51"/>
      <c r="U888" s="51"/>
      <c r="V888" s="51"/>
      <c r="W888" s="51"/>
      <c r="X888" s="51"/>
      <c r="Y888" s="51"/>
      <c r="Z888" s="51"/>
      <c r="AA888" s="51"/>
      <c r="AB888" s="51"/>
      <c r="AC888" s="51"/>
      <c r="AD888" s="51"/>
      <c r="AE888" s="51"/>
    </row>
    <row r="889" spans="11:31">
      <c r="K889" s="51" t="str">
        <f t="shared" si="41"/>
        <v>-</v>
      </c>
      <c r="L889" s="51"/>
      <c r="M889" s="51"/>
      <c r="N889" s="51"/>
      <c r="O889" s="51"/>
      <c r="P889" s="51"/>
      <c r="Q889" s="51"/>
      <c r="R889" s="51"/>
      <c r="S889" s="51"/>
      <c r="T889" s="51"/>
      <c r="U889" s="51"/>
      <c r="V889" s="51"/>
      <c r="W889" s="51"/>
      <c r="X889" s="51"/>
      <c r="Y889" s="51"/>
      <c r="Z889" s="51"/>
      <c r="AA889" s="51"/>
      <c r="AB889" s="51"/>
      <c r="AC889" s="51"/>
      <c r="AD889" s="51"/>
      <c r="AE889" s="51"/>
    </row>
    <row r="890" spans="11:31">
      <c r="K890" s="51" t="str">
        <f t="shared" si="41"/>
        <v>-</v>
      </c>
      <c r="L890" s="51"/>
      <c r="M890" s="51"/>
      <c r="N890" s="51"/>
      <c r="O890" s="51"/>
      <c r="P890" s="51"/>
      <c r="Q890" s="51"/>
      <c r="R890" s="51"/>
      <c r="S890" s="51"/>
      <c r="T890" s="51"/>
      <c r="U890" s="51"/>
      <c r="V890" s="51"/>
      <c r="W890" s="51"/>
      <c r="X890" s="51"/>
      <c r="Y890" s="51"/>
      <c r="Z890" s="51"/>
      <c r="AA890" s="51"/>
      <c r="AB890" s="51"/>
      <c r="AC890" s="51"/>
      <c r="AD890" s="51"/>
      <c r="AE890" s="51"/>
    </row>
    <row r="891" spans="11:31">
      <c r="K891" s="51" t="str">
        <f t="shared" si="41"/>
        <v>-</v>
      </c>
      <c r="L891" s="51"/>
      <c r="M891" s="51"/>
      <c r="N891" s="51"/>
      <c r="O891" s="51"/>
      <c r="P891" s="51"/>
      <c r="Q891" s="51"/>
      <c r="R891" s="51"/>
      <c r="S891" s="51"/>
      <c r="T891" s="51"/>
      <c r="U891" s="51"/>
      <c r="V891" s="51"/>
      <c r="W891" s="51"/>
      <c r="X891" s="51"/>
      <c r="Y891" s="51"/>
      <c r="Z891" s="51"/>
      <c r="AA891" s="51"/>
      <c r="AB891" s="51"/>
      <c r="AC891" s="51"/>
      <c r="AD891" s="51"/>
      <c r="AE891" s="51"/>
    </row>
    <row r="892" spans="11:31">
      <c r="K892" s="51" t="str">
        <f t="shared" si="41"/>
        <v>-</v>
      </c>
      <c r="L892" s="51"/>
      <c r="M892" s="51"/>
      <c r="N892" s="51"/>
      <c r="O892" s="51"/>
      <c r="P892" s="51"/>
      <c r="Q892" s="51"/>
      <c r="R892" s="51"/>
      <c r="S892" s="51"/>
      <c r="T892" s="51"/>
      <c r="U892" s="51"/>
      <c r="V892" s="51"/>
      <c r="W892" s="51"/>
      <c r="X892" s="51"/>
      <c r="Y892" s="51"/>
      <c r="Z892" s="51"/>
      <c r="AA892" s="51"/>
      <c r="AB892" s="51"/>
      <c r="AC892" s="51"/>
      <c r="AD892" s="51"/>
      <c r="AE892" s="51"/>
    </row>
    <row r="893" spans="11:31">
      <c r="K893" s="51" t="str">
        <f t="shared" si="41"/>
        <v>-</v>
      </c>
      <c r="L893" s="51"/>
      <c r="M893" s="51"/>
      <c r="N893" s="51"/>
      <c r="O893" s="51"/>
      <c r="P893" s="51"/>
      <c r="Q893" s="51"/>
      <c r="R893" s="51"/>
      <c r="S893" s="51"/>
      <c r="T893" s="51"/>
      <c r="U893" s="51"/>
      <c r="V893" s="51"/>
      <c r="W893" s="51"/>
      <c r="X893" s="51"/>
      <c r="Y893" s="51"/>
      <c r="Z893" s="51"/>
      <c r="AA893" s="51"/>
      <c r="AB893" s="51"/>
      <c r="AC893" s="51"/>
      <c r="AD893" s="51"/>
      <c r="AE893" s="51"/>
    </row>
    <row r="894" spans="11:31">
      <c r="K894" s="51" t="str">
        <f t="shared" si="41"/>
        <v>-</v>
      </c>
      <c r="L894" s="51"/>
      <c r="M894" s="51"/>
      <c r="N894" s="51"/>
      <c r="O894" s="51"/>
      <c r="P894" s="51"/>
      <c r="Q894" s="51"/>
      <c r="R894" s="51"/>
      <c r="S894" s="51"/>
      <c r="T894" s="51"/>
      <c r="U894" s="51"/>
      <c r="V894" s="51"/>
      <c r="W894" s="51"/>
      <c r="X894" s="51"/>
      <c r="Y894" s="51"/>
      <c r="Z894" s="51"/>
      <c r="AA894" s="51"/>
      <c r="AB894" s="51"/>
      <c r="AC894" s="51"/>
      <c r="AD894" s="51"/>
      <c r="AE894" s="51"/>
    </row>
    <row r="895" spans="11:31">
      <c r="K895" s="51" t="str">
        <f t="shared" si="41"/>
        <v>-</v>
      </c>
      <c r="L895" s="51"/>
      <c r="M895" s="51"/>
      <c r="N895" s="51"/>
      <c r="O895" s="51"/>
      <c r="P895" s="51"/>
      <c r="Q895" s="51"/>
      <c r="R895" s="51"/>
      <c r="S895" s="51"/>
      <c r="T895" s="51"/>
      <c r="U895" s="51"/>
      <c r="V895" s="51"/>
      <c r="W895" s="51"/>
      <c r="X895" s="51"/>
      <c r="Y895" s="51"/>
      <c r="Z895" s="51"/>
      <c r="AA895" s="51"/>
      <c r="AB895" s="51"/>
      <c r="AC895" s="51"/>
      <c r="AD895" s="51"/>
      <c r="AE895" s="51"/>
    </row>
    <row r="896" spans="11:31">
      <c r="K896" s="51" t="str">
        <f t="shared" si="41"/>
        <v>-</v>
      </c>
      <c r="L896" s="51"/>
      <c r="M896" s="51"/>
      <c r="N896" s="51"/>
      <c r="O896" s="51"/>
      <c r="P896" s="51"/>
      <c r="Q896" s="51"/>
      <c r="R896" s="51"/>
      <c r="S896" s="51"/>
      <c r="T896" s="51"/>
      <c r="U896" s="51"/>
      <c r="V896" s="51"/>
      <c r="W896" s="51"/>
      <c r="X896" s="51"/>
      <c r="Y896" s="51"/>
      <c r="Z896" s="51"/>
      <c r="AA896" s="51"/>
      <c r="AB896" s="51"/>
      <c r="AC896" s="51"/>
      <c r="AD896" s="51"/>
      <c r="AE896" s="51"/>
    </row>
    <row r="897" spans="11:31">
      <c r="K897" s="51" t="str">
        <f t="shared" si="41"/>
        <v>-</v>
      </c>
      <c r="L897" s="51"/>
      <c r="M897" s="51"/>
      <c r="N897" s="51"/>
      <c r="O897" s="51"/>
      <c r="P897" s="51"/>
      <c r="Q897" s="51"/>
      <c r="R897" s="51"/>
      <c r="S897" s="51"/>
      <c r="T897" s="51"/>
      <c r="U897" s="51"/>
      <c r="V897" s="51"/>
      <c r="W897" s="51"/>
      <c r="X897" s="51"/>
      <c r="Y897" s="51"/>
      <c r="Z897" s="51"/>
      <c r="AA897" s="51"/>
      <c r="AB897" s="51"/>
      <c r="AC897" s="51"/>
      <c r="AD897" s="51"/>
      <c r="AE897" s="51"/>
    </row>
    <row r="898" spans="11:31">
      <c r="K898" s="51" t="str">
        <f t="shared" si="41"/>
        <v>-</v>
      </c>
      <c r="L898" s="51"/>
      <c r="M898" s="51"/>
      <c r="N898" s="51"/>
      <c r="O898" s="51"/>
      <c r="P898" s="51"/>
      <c r="Q898" s="51"/>
      <c r="R898" s="51"/>
      <c r="S898" s="51"/>
      <c r="T898" s="51"/>
      <c r="U898" s="51"/>
      <c r="V898" s="51"/>
      <c r="W898" s="51"/>
      <c r="X898" s="51"/>
      <c r="Y898" s="51"/>
      <c r="Z898" s="51"/>
      <c r="AA898" s="51"/>
      <c r="AB898" s="51"/>
      <c r="AC898" s="51"/>
      <c r="AD898" s="51"/>
      <c r="AE898" s="51"/>
    </row>
    <row r="899" spans="11:31">
      <c r="K899" s="51" t="str">
        <f t="shared" si="41"/>
        <v>-</v>
      </c>
      <c r="L899" s="51"/>
      <c r="M899" s="51"/>
      <c r="N899" s="51"/>
      <c r="O899" s="51"/>
      <c r="P899" s="51"/>
      <c r="Q899" s="51"/>
      <c r="R899" s="51"/>
      <c r="S899" s="51"/>
      <c r="T899" s="51"/>
      <c r="U899" s="51"/>
      <c r="V899" s="51"/>
      <c r="W899" s="51"/>
      <c r="X899" s="51"/>
      <c r="Y899" s="51"/>
      <c r="Z899" s="51"/>
      <c r="AA899" s="51"/>
      <c r="AB899" s="51"/>
      <c r="AC899" s="51"/>
      <c r="AD899" s="51"/>
      <c r="AE899" s="51"/>
    </row>
    <row r="900" spans="11:31">
      <c r="K900" s="51" t="str">
        <f t="shared" ref="K900:K963" si="42">CONCATENATE(H900,"-",I900)</f>
        <v>-</v>
      </c>
      <c r="L900" s="51"/>
      <c r="M900" s="51"/>
      <c r="N900" s="51"/>
      <c r="O900" s="51"/>
      <c r="P900" s="51"/>
      <c r="Q900" s="51"/>
      <c r="R900" s="51"/>
      <c r="S900" s="51"/>
      <c r="T900" s="51"/>
      <c r="U900" s="51"/>
      <c r="V900" s="51"/>
      <c r="W900" s="51"/>
      <c r="X900" s="51"/>
      <c r="Y900" s="51"/>
      <c r="Z900" s="51"/>
      <c r="AA900" s="51"/>
      <c r="AB900" s="51"/>
      <c r="AC900" s="51"/>
      <c r="AD900" s="51"/>
      <c r="AE900" s="51"/>
    </row>
    <row r="901" spans="11:31">
      <c r="K901" s="51" t="str">
        <f t="shared" si="42"/>
        <v>-</v>
      </c>
      <c r="L901" s="51"/>
      <c r="M901" s="51"/>
      <c r="N901" s="51"/>
      <c r="O901" s="51"/>
      <c r="P901" s="51"/>
      <c r="Q901" s="51"/>
      <c r="R901" s="51"/>
      <c r="S901" s="51"/>
      <c r="T901" s="51"/>
      <c r="U901" s="51"/>
      <c r="V901" s="51"/>
      <c r="W901" s="51"/>
      <c r="X901" s="51"/>
      <c r="Y901" s="51"/>
      <c r="Z901" s="51"/>
      <c r="AA901" s="51"/>
      <c r="AB901" s="51"/>
      <c r="AC901" s="51"/>
      <c r="AD901" s="51"/>
      <c r="AE901" s="51"/>
    </row>
    <row r="902" spans="11:31">
      <c r="K902" s="51" t="str">
        <f t="shared" si="42"/>
        <v>-</v>
      </c>
      <c r="L902" s="51"/>
      <c r="M902" s="51"/>
      <c r="N902" s="51"/>
      <c r="O902" s="51"/>
      <c r="P902" s="51"/>
      <c r="Q902" s="51"/>
      <c r="R902" s="51"/>
      <c r="S902" s="51"/>
      <c r="T902" s="51"/>
      <c r="U902" s="51"/>
      <c r="V902" s="51"/>
      <c r="W902" s="51"/>
      <c r="X902" s="51"/>
      <c r="Y902" s="51"/>
      <c r="Z902" s="51"/>
      <c r="AA902" s="51"/>
      <c r="AB902" s="51"/>
      <c r="AC902" s="51"/>
      <c r="AD902" s="51"/>
      <c r="AE902" s="51"/>
    </row>
    <row r="903" spans="11:31">
      <c r="K903" s="51" t="str">
        <f t="shared" si="42"/>
        <v>-</v>
      </c>
      <c r="L903" s="51"/>
      <c r="M903" s="51"/>
      <c r="N903" s="51"/>
      <c r="O903" s="51"/>
      <c r="P903" s="51"/>
      <c r="Q903" s="51"/>
      <c r="R903" s="51"/>
      <c r="S903" s="51"/>
      <c r="T903" s="51"/>
      <c r="U903" s="51"/>
      <c r="V903" s="51"/>
      <c r="W903" s="51"/>
      <c r="X903" s="51"/>
      <c r="Y903" s="51"/>
      <c r="Z903" s="51"/>
      <c r="AA903" s="51"/>
      <c r="AB903" s="51"/>
      <c r="AC903" s="51"/>
      <c r="AD903" s="51"/>
      <c r="AE903" s="51"/>
    </row>
    <row r="904" spans="11:31">
      <c r="K904" s="51" t="str">
        <f t="shared" si="42"/>
        <v>-</v>
      </c>
      <c r="L904" s="51"/>
      <c r="M904" s="51"/>
      <c r="N904" s="51"/>
      <c r="O904" s="51"/>
      <c r="P904" s="51"/>
      <c r="Q904" s="51"/>
      <c r="R904" s="51"/>
      <c r="S904" s="51"/>
      <c r="T904" s="51"/>
      <c r="U904" s="51"/>
      <c r="V904" s="51"/>
      <c r="W904" s="51"/>
      <c r="X904" s="51"/>
      <c r="Y904" s="51"/>
      <c r="Z904" s="51"/>
      <c r="AA904" s="51"/>
      <c r="AB904" s="51"/>
      <c r="AC904" s="51"/>
      <c r="AD904" s="51"/>
      <c r="AE904" s="51"/>
    </row>
    <row r="905" spans="11:31">
      <c r="K905" s="51" t="str">
        <f t="shared" si="42"/>
        <v>-</v>
      </c>
      <c r="L905" s="51"/>
      <c r="M905" s="51"/>
      <c r="N905" s="51"/>
      <c r="O905" s="51"/>
      <c r="P905" s="51"/>
      <c r="Q905" s="51"/>
      <c r="R905" s="51"/>
      <c r="S905" s="51"/>
      <c r="T905" s="51"/>
      <c r="U905" s="51"/>
      <c r="V905" s="51"/>
      <c r="W905" s="51"/>
      <c r="X905" s="51"/>
      <c r="Y905" s="51"/>
      <c r="Z905" s="51"/>
      <c r="AA905" s="51"/>
      <c r="AB905" s="51"/>
      <c r="AC905" s="51"/>
      <c r="AD905" s="51"/>
      <c r="AE905" s="51"/>
    </row>
    <row r="906" spans="11:31">
      <c r="K906" s="51" t="str">
        <f t="shared" si="42"/>
        <v>-</v>
      </c>
      <c r="L906" s="51"/>
      <c r="M906" s="51"/>
      <c r="N906" s="51"/>
      <c r="O906" s="51"/>
      <c r="P906" s="51"/>
      <c r="Q906" s="51"/>
      <c r="R906" s="51"/>
      <c r="S906" s="51"/>
      <c r="T906" s="51"/>
      <c r="U906" s="51"/>
      <c r="V906" s="51"/>
      <c r="W906" s="51"/>
      <c r="X906" s="51"/>
      <c r="Y906" s="51"/>
      <c r="Z906" s="51"/>
      <c r="AA906" s="51"/>
      <c r="AB906" s="51"/>
      <c r="AC906" s="51"/>
      <c r="AD906" s="51"/>
      <c r="AE906" s="51"/>
    </row>
    <row r="907" spans="11:31">
      <c r="K907" s="51" t="str">
        <f t="shared" si="42"/>
        <v>-</v>
      </c>
      <c r="L907" s="51"/>
      <c r="M907" s="51"/>
      <c r="N907" s="51"/>
      <c r="O907" s="51"/>
      <c r="P907" s="51"/>
      <c r="Q907" s="51"/>
      <c r="R907" s="51"/>
      <c r="S907" s="51"/>
      <c r="T907" s="51"/>
      <c r="U907" s="51"/>
      <c r="V907" s="51"/>
      <c r="W907" s="51"/>
      <c r="X907" s="51"/>
      <c r="Y907" s="51"/>
      <c r="Z907" s="51"/>
      <c r="AA907" s="51"/>
      <c r="AB907" s="51"/>
      <c r="AC907" s="51"/>
      <c r="AD907" s="51"/>
      <c r="AE907" s="51"/>
    </row>
    <row r="908" spans="11:31">
      <c r="K908" s="51" t="str">
        <f t="shared" si="42"/>
        <v>-</v>
      </c>
      <c r="L908" s="51"/>
      <c r="M908" s="51"/>
      <c r="N908" s="51"/>
      <c r="O908" s="51"/>
      <c r="P908" s="51"/>
      <c r="Q908" s="51"/>
      <c r="R908" s="51"/>
      <c r="S908" s="51"/>
      <c r="T908" s="51"/>
      <c r="U908" s="51"/>
      <c r="V908" s="51"/>
      <c r="W908" s="51"/>
      <c r="X908" s="51"/>
      <c r="Y908" s="51"/>
      <c r="Z908" s="51"/>
      <c r="AA908" s="51"/>
      <c r="AB908" s="51"/>
      <c r="AC908" s="51"/>
      <c r="AD908" s="51"/>
      <c r="AE908" s="51"/>
    </row>
    <row r="909" spans="11:31">
      <c r="K909" s="51" t="str">
        <f t="shared" si="42"/>
        <v>-</v>
      </c>
      <c r="L909" s="51"/>
      <c r="M909" s="51"/>
      <c r="N909" s="51"/>
      <c r="O909" s="51"/>
      <c r="P909" s="51"/>
      <c r="Q909" s="51"/>
      <c r="R909" s="51"/>
      <c r="S909" s="51"/>
      <c r="T909" s="51"/>
      <c r="U909" s="51"/>
      <c r="V909" s="51"/>
      <c r="W909" s="51"/>
      <c r="X909" s="51"/>
      <c r="Y909" s="51"/>
      <c r="Z909" s="51"/>
      <c r="AA909" s="51"/>
      <c r="AB909" s="51"/>
      <c r="AC909" s="51"/>
      <c r="AD909" s="51"/>
      <c r="AE909" s="51"/>
    </row>
    <row r="910" spans="11:31">
      <c r="K910" s="51" t="str">
        <f t="shared" si="42"/>
        <v>-</v>
      </c>
      <c r="L910" s="51"/>
      <c r="M910" s="51"/>
      <c r="N910" s="51"/>
      <c r="O910" s="51"/>
      <c r="P910" s="51"/>
      <c r="Q910" s="51"/>
      <c r="R910" s="51"/>
      <c r="S910" s="51"/>
      <c r="T910" s="51"/>
      <c r="U910" s="51"/>
      <c r="V910" s="51"/>
      <c r="W910" s="51"/>
      <c r="X910" s="51"/>
      <c r="Y910" s="51"/>
      <c r="Z910" s="51"/>
      <c r="AA910" s="51"/>
      <c r="AB910" s="51"/>
      <c r="AC910" s="51"/>
      <c r="AD910" s="51"/>
      <c r="AE910" s="51"/>
    </row>
    <row r="911" spans="11:31">
      <c r="K911" s="51" t="str">
        <f t="shared" si="42"/>
        <v>-</v>
      </c>
      <c r="L911" s="51"/>
      <c r="M911" s="51"/>
      <c r="N911" s="51"/>
      <c r="O911" s="51"/>
      <c r="P911" s="51"/>
      <c r="Q911" s="51"/>
      <c r="R911" s="51"/>
      <c r="S911" s="51"/>
      <c r="T911" s="51"/>
      <c r="U911" s="51"/>
      <c r="V911" s="51"/>
      <c r="W911" s="51"/>
      <c r="X911" s="51"/>
      <c r="Y911" s="51"/>
      <c r="Z911" s="51"/>
      <c r="AA911" s="51"/>
      <c r="AB911" s="51"/>
      <c r="AC911" s="51"/>
      <c r="AD911" s="51"/>
      <c r="AE911" s="51"/>
    </row>
    <row r="912" spans="11:31">
      <c r="K912" s="51" t="str">
        <f t="shared" si="42"/>
        <v>-</v>
      </c>
      <c r="L912" s="51"/>
      <c r="M912" s="51"/>
      <c r="N912" s="51"/>
      <c r="O912" s="51"/>
      <c r="P912" s="51"/>
      <c r="Q912" s="51"/>
      <c r="R912" s="51"/>
      <c r="S912" s="51"/>
      <c r="T912" s="51"/>
      <c r="U912" s="51"/>
      <c r="V912" s="51"/>
      <c r="W912" s="51"/>
      <c r="X912" s="51"/>
      <c r="Y912" s="51"/>
      <c r="Z912" s="51"/>
      <c r="AA912" s="51"/>
      <c r="AB912" s="51"/>
      <c r="AC912" s="51"/>
      <c r="AD912" s="51"/>
      <c r="AE912" s="51"/>
    </row>
    <row r="913" spans="11:31">
      <c r="K913" s="51" t="str">
        <f t="shared" si="42"/>
        <v>-</v>
      </c>
      <c r="L913" s="51"/>
      <c r="M913" s="51"/>
      <c r="N913" s="51"/>
      <c r="O913" s="51"/>
      <c r="P913" s="51"/>
      <c r="Q913" s="51"/>
      <c r="R913" s="51"/>
      <c r="S913" s="51"/>
      <c r="T913" s="51"/>
      <c r="U913" s="51"/>
      <c r="V913" s="51"/>
      <c r="W913" s="51"/>
      <c r="X913" s="51"/>
      <c r="Y913" s="51"/>
      <c r="Z913" s="51"/>
      <c r="AA913" s="51"/>
      <c r="AB913" s="51"/>
      <c r="AC913" s="51"/>
      <c r="AD913" s="51"/>
      <c r="AE913" s="51"/>
    </row>
    <row r="914" spans="11:31">
      <c r="K914" s="51" t="str">
        <f t="shared" si="42"/>
        <v>-</v>
      </c>
      <c r="L914" s="51"/>
      <c r="M914" s="51"/>
      <c r="N914" s="51"/>
      <c r="O914" s="51"/>
      <c r="P914" s="51"/>
      <c r="Q914" s="51"/>
      <c r="R914" s="51"/>
      <c r="S914" s="51"/>
      <c r="T914" s="51"/>
      <c r="U914" s="51"/>
      <c r="V914" s="51"/>
      <c r="W914" s="51"/>
      <c r="X914" s="51"/>
      <c r="Y914" s="51"/>
      <c r="Z914" s="51"/>
      <c r="AA914" s="51"/>
      <c r="AB914" s="51"/>
      <c r="AC914" s="51"/>
      <c r="AD914" s="51"/>
      <c r="AE914" s="51"/>
    </row>
    <row r="915" spans="11:31">
      <c r="K915" s="51" t="str">
        <f t="shared" si="42"/>
        <v>-</v>
      </c>
      <c r="L915" s="51"/>
      <c r="M915" s="51"/>
      <c r="N915" s="51"/>
      <c r="O915" s="51"/>
      <c r="P915" s="51"/>
      <c r="Q915" s="51"/>
      <c r="R915" s="51"/>
      <c r="S915" s="51"/>
      <c r="T915" s="51"/>
      <c r="U915" s="51"/>
      <c r="V915" s="51"/>
      <c r="W915" s="51"/>
      <c r="X915" s="51"/>
      <c r="Y915" s="51"/>
      <c r="Z915" s="51"/>
      <c r="AA915" s="51"/>
      <c r="AB915" s="51"/>
      <c r="AC915" s="51"/>
      <c r="AD915" s="51"/>
      <c r="AE915" s="51"/>
    </row>
    <row r="916" spans="11:31">
      <c r="K916" s="51" t="str">
        <f t="shared" si="42"/>
        <v>-</v>
      </c>
      <c r="L916" s="51"/>
      <c r="M916" s="51"/>
      <c r="N916" s="51"/>
      <c r="O916" s="51"/>
      <c r="P916" s="51"/>
      <c r="Q916" s="51"/>
      <c r="R916" s="51"/>
      <c r="S916" s="51"/>
      <c r="T916" s="51"/>
      <c r="U916" s="51"/>
      <c r="V916" s="51"/>
      <c r="W916" s="51"/>
      <c r="X916" s="51"/>
      <c r="Y916" s="51"/>
      <c r="Z916" s="51"/>
      <c r="AA916" s="51"/>
      <c r="AB916" s="51"/>
      <c r="AC916" s="51"/>
      <c r="AD916" s="51"/>
      <c r="AE916" s="51"/>
    </row>
    <row r="917" spans="11:31">
      <c r="K917" s="51" t="str">
        <f t="shared" si="42"/>
        <v>-</v>
      </c>
      <c r="L917" s="51"/>
      <c r="M917" s="51"/>
      <c r="N917" s="51"/>
      <c r="O917" s="51"/>
      <c r="P917" s="51"/>
      <c r="Q917" s="51"/>
      <c r="R917" s="51"/>
      <c r="S917" s="51"/>
      <c r="T917" s="51"/>
      <c r="U917" s="51"/>
      <c r="V917" s="51"/>
      <c r="W917" s="51"/>
      <c r="X917" s="51"/>
      <c r="Y917" s="51"/>
      <c r="Z917" s="51"/>
      <c r="AA917" s="51"/>
      <c r="AB917" s="51"/>
      <c r="AC917" s="51"/>
      <c r="AD917" s="51"/>
      <c r="AE917" s="51"/>
    </row>
    <row r="918" spans="11:31">
      <c r="K918" s="51" t="str">
        <f t="shared" si="42"/>
        <v>-</v>
      </c>
      <c r="L918" s="51"/>
      <c r="M918" s="51"/>
      <c r="N918" s="51"/>
      <c r="O918" s="51"/>
      <c r="P918" s="51"/>
      <c r="Q918" s="51"/>
      <c r="R918" s="51"/>
      <c r="S918" s="51"/>
      <c r="T918" s="51"/>
      <c r="U918" s="51"/>
      <c r="V918" s="51"/>
      <c r="W918" s="51"/>
      <c r="X918" s="51"/>
      <c r="Y918" s="51"/>
      <c r="Z918" s="51"/>
      <c r="AA918" s="51"/>
      <c r="AB918" s="51"/>
      <c r="AC918" s="51"/>
      <c r="AD918" s="51"/>
      <c r="AE918" s="51"/>
    </row>
    <row r="919" spans="11:31">
      <c r="K919" s="51" t="str">
        <f t="shared" si="42"/>
        <v>-</v>
      </c>
      <c r="L919" s="51"/>
      <c r="M919" s="51"/>
      <c r="N919" s="51"/>
      <c r="O919" s="51"/>
      <c r="P919" s="51"/>
      <c r="Q919" s="51"/>
      <c r="R919" s="51"/>
      <c r="S919" s="51"/>
      <c r="T919" s="51"/>
      <c r="U919" s="51"/>
      <c r="V919" s="51"/>
      <c r="W919" s="51"/>
      <c r="X919" s="51"/>
      <c r="Y919" s="51"/>
      <c r="Z919" s="51"/>
      <c r="AA919" s="51"/>
      <c r="AB919" s="51"/>
      <c r="AC919" s="51"/>
      <c r="AD919" s="51"/>
      <c r="AE919" s="51"/>
    </row>
    <row r="920" spans="11:31">
      <c r="K920" s="51" t="str">
        <f t="shared" si="42"/>
        <v>-</v>
      </c>
      <c r="L920" s="51"/>
      <c r="M920" s="51"/>
      <c r="N920" s="51"/>
      <c r="O920" s="51"/>
      <c r="P920" s="51"/>
      <c r="Q920" s="51"/>
      <c r="R920" s="51"/>
      <c r="S920" s="51"/>
      <c r="T920" s="51"/>
      <c r="U920" s="51"/>
      <c r="V920" s="51"/>
      <c r="W920" s="51"/>
      <c r="X920" s="51"/>
      <c r="Y920" s="51"/>
      <c r="Z920" s="51"/>
      <c r="AA920" s="51"/>
      <c r="AB920" s="51"/>
      <c r="AC920" s="51"/>
      <c r="AD920" s="51"/>
      <c r="AE920" s="51"/>
    </row>
    <row r="921" spans="11:31">
      <c r="K921" s="51" t="str">
        <f t="shared" si="42"/>
        <v>-</v>
      </c>
      <c r="L921" s="51"/>
      <c r="M921" s="51"/>
      <c r="N921" s="51"/>
      <c r="O921" s="51"/>
      <c r="P921" s="51"/>
      <c r="Q921" s="51"/>
      <c r="R921" s="51"/>
      <c r="S921" s="51"/>
      <c r="T921" s="51"/>
      <c r="U921" s="51"/>
      <c r="V921" s="51"/>
      <c r="W921" s="51"/>
      <c r="X921" s="51"/>
      <c r="Y921" s="51"/>
      <c r="Z921" s="51"/>
      <c r="AA921" s="51"/>
      <c r="AB921" s="51"/>
      <c r="AC921" s="51"/>
      <c r="AD921" s="51"/>
      <c r="AE921" s="51"/>
    </row>
    <row r="922" spans="11:31">
      <c r="K922" s="51" t="str">
        <f t="shared" si="42"/>
        <v>-</v>
      </c>
      <c r="L922" s="51"/>
      <c r="M922" s="51"/>
      <c r="N922" s="51"/>
      <c r="O922" s="51"/>
      <c r="P922" s="51"/>
      <c r="Q922" s="51"/>
      <c r="R922" s="51"/>
      <c r="S922" s="51"/>
      <c r="T922" s="51"/>
      <c r="U922" s="51"/>
      <c r="V922" s="51"/>
      <c r="W922" s="51"/>
      <c r="X922" s="51"/>
      <c r="Y922" s="51"/>
      <c r="Z922" s="51"/>
      <c r="AA922" s="51"/>
      <c r="AB922" s="51"/>
      <c r="AC922" s="51"/>
      <c r="AD922" s="51"/>
      <c r="AE922" s="51"/>
    </row>
    <row r="923" spans="11:31">
      <c r="K923" s="51" t="str">
        <f t="shared" si="42"/>
        <v>-</v>
      </c>
      <c r="L923" s="51"/>
      <c r="M923" s="51"/>
      <c r="N923" s="51"/>
      <c r="O923" s="51"/>
      <c r="P923" s="51"/>
      <c r="Q923" s="51"/>
      <c r="R923" s="51"/>
      <c r="S923" s="51"/>
      <c r="T923" s="51"/>
      <c r="U923" s="51"/>
      <c r="V923" s="51"/>
      <c r="W923" s="51"/>
      <c r="X923" s="51"/>
      <c r="Y923" s="51"/>
      <c r="Z923" s="51"/>
      <c r="AA923" s="51"/>
      <c r="AB923" s="51"/>
      <c r="AC923" s="51"/>
      <c r="AD923" s="51"/>
      <c r="AE923" s="51"/>
    </row>
    <row r="924" spans="11:31">
      <c r="K924" s="51" t="str">
        <f t="shared" si="42"/>
        <v>-</v>
      </c>
      <c r="L924" s="51"/>
      <c r="M924" s="51"/>
      <c r="N924" s="51"/>
      <c r="O924" s="51"/>
      <c r="P924" s="51"/>
      <c r="Q924" s="51"/>
      <c r="R924" s="51"/>
      <c r="S924" s="51"/>
      <c r="T924" s="51"/>
      <c r="U924" s="51"/>
      <c r="V924" s="51"/>
      <c r="W924" s="51"/>
      <c r="X924" s="51"/>
      <c r="Y924" s="51"/>
      <c r="Z924" s="51"/>
      <c r="AA924" s="51"/>
      <c r="AB924" s="51"/>
      <c r="AC924" s="51"/>
      <c r="AD924" s="51"/>
      <c r="AE924" s="51"/>
    </row>
    <row r="925" spans="11:31">
      <c r="K925" s="51" t="str">
        <f t="shared" si="42"/>
        <v>-</v>
      </c>
      <c r="L925" s="51"/>
      <c r="M925" s="51"/>
      <c r="N925" s="51"/>
      <c r="O925" s="51"/>
      <c r="P925" s="51"/>
      <c r="Q925" s="51"/>
      <c r="R925" s="51"/>
      <c r="S925" s="51"/>
      <c r="T925" s="51"/>
      <c r="U925" s="51"/>
      <c r="V925" s="51"/>
      <c r="W925" s="51"/>
      <c r="X925" s="51"/>
      <c r="Y925" s="51"/>
      <c r="Z925" s="51"/>
      <c r="AA925" s="51"/>
      <c r="AB925" s="51"/>
      <c r="AC925" s="51"/>
      <c r="AD925" s="51"/>
      <c r="AE925" s="51"/>
    </row>
    <row r="926" spans="11:31">
      <c r="K926" s="51" t="str">
        <f t="shared" si="42"/>
        <v>-</v>
      </c>
      <c r="L926" s="51"/>
      <c r="M926" s="51"/>
      <c r="N926" s="51"/>
      <c r="O926" s="51"/>
      <c r="P926" s="51"/>
      <c r="Q926" s="51"/>
      <c r="R926" s="51"/>
      <c r="S926" s="51"/>
      <c r="T926" s="51"/>
      <c r="U926" s="51"/>
      <c r="V926" s="51"/>
      <c r="W926" s="51"/>
      <c r="X926" s="51"/>
      <c r="Y926" s="51"/>
      <c r="Z926" s="51"/>
      <c r="AA926" s="51"/>
      <c r="AB926" s="51"/>
      <c r="AC926" s="51"/>
      <c r="AD926" s="51"/>
      <c r="AE926" s="51"/>
    </row>
    <row r="927" spans="11:31">
      <c r="K927" s="51" t="str">
        <f t="shared" si="42"/>
        <v>-</v>
      </c>
      <c r="L927" s="51"/>
      <c r="M927" s="51"/>
      <c r="N927" s="51"/>
      <c r="O927" s="51"/>
      <c r="P927" s="51"/>
      <c r="Q927" s="51"/>
      <c r="R927" s="51"/>
      <c r="S927" s="51"/>
      <c r="T927" s="51"/>
      <c r="U927" s="51"/>
      <c r="V927" s="51"/>
      <c r="W927" s="51"/>
      <c r="X927" s="51"/>
      <c r="Y927" s="51"/>
      <c r="Z927" s="51"/>
      <c r="AA927" s="51"/>
      <c r="AB927" s="51"/>
      <c r="AC927" s="51"/>
      <c r="AD927" s="51"/>
      <c r="AE927" s="51"/>
    </row>
    <row r="928" spans="11:31">
      <c r="K928" s="51" t="str">
        <f t="shared" si="42"/>
        <v>-</v>
      </c>
      <c r="L928" s="51"/>
      <c r="M928" s="51"/>
      <c r="N928" s="51"/>
      <c r="O928" s="51"/>
      <c r="P928" s="51"/>
      <c r="Q928" s="51"/>
      <c r="R928" s="51"/>
      <c r="S928" s="51"/>
      <c r="T928" s="51"/>
      <c r="U928" s="51"/>
      <c r="V928" s="51"/>
      <c r="W928" s="51"/>
      <c r="X928" s="51"/>
      <c r="Y928" s="51"/>
      <c r="Z928" s="51"/>
      <c r="AA928" s="51"/>
      <c r="AB928" s="51"/>
      <c r="AC928" s="51"/>
      <c r="AD928" s="51"/>
      <c r="AE928" s="51"/>
    </row>
    <row r="929" spans="11:31">
      <c r="K929" s="51" t="str">
        <f t="shared" si="42"/>
        <v>-</v>
      </c>
      <c r="L929" s="51"/>
      <c r="M929" s="51"/>
      <c r="N929" s="51"/>
      <c r="O929" s="51"/>
      <c r="P929" s="51"/>
      <c r="Q929" s="51"/>
      <c r="R929" s="51"/>
      <c r="S929" s="51"/>
      <c r="T929" s="51"/>
      <c r="U929" s="51"/>
      <c r="V929" s="51"/>
      <c r="W929" s="51"/>
      <c r="X929" s="51"/>
      <c r="Y929" s="51"/>
      <c r="Z929" s="51"/>
      <c r="AA929" s="51"/>
      <c r="AB929" s="51"/>
      <c r="AC929" s="51"/>
      <c r="AD929" s="51"/>
      <c r="AE929" s="51"/>
    </row>
    <row r="930" spans="11:31">
      <c r="K930" s="51" t="str">
        <f t="shared" si="42"/>
        <v>-</v>
      </c>
      <c r="L930" s="51"/>
      <c r="M930" s="51"/>
      <c r="N930" s="51"/>
      <c r="O930" s="51"/>
      <c r="P930" s="51"/>
      <c r="Q930" s="51"/>
      <c r="R930" s="51"/>
      <c r="S930" s="51"/>
      <c r="T930" s="51"/>
      <c r="U930" s="51"/>
      <c r="V930" s="51"/>
      <c r="W930" s="51"/>
      <c r="X930" s="51"/>
      <c r="Y930" s="51"/>
      <c r="Z930" s="51"/>
      <c r="AA930" s="51"/>
      <c r="AB930" s="51"/>
      <c r="AC930" s="51"/>
      <c r="AD930" s="51"/>
      <c r="AE930" s="51"/>
    </row>
    <row r="931" spans="11:31">
      <c r="K931" s="51" t="str">
        <f t="shared" si="42"/>
        <v>-</v>
      </c>
      <c r="L931" s="51"/>
      <c r="M931" s="51"/>
      <c r="N931" s="51"/>
      <c r="O931" s="51"/>
      <c r="P931" s="51"/>
      <c r="Q931" s="51"/>
      <c r="R931" s="51"/>
      <c r="S931" s="51"/>
      <c r="T931" s="51"/>
      <c r="U931" s="51"/>
      <c r="V931" s="51"/>
      <c r="W931" s="51"/>
      <c r="X931" s="51"/>
      <c r="Y931" s="51"/>
      <c r="Z931" s="51"/>
      <c r="AA931" s="51"/>
      <c r="AB931" s="51"/>
      <c r="AC931" s="51"/>
      <c r="AD931" s="51"/>
      <c r="AE931" s="51"/>
    </row>
    <row r="932" spans="11:31">
      <c r="K932" s="51" t="str">
        <f t="shared" si="42"/>
        <v>-</v>
      </c>
      <c r="L932" s="51"/>
      <c r="M932" s="51"/>
      <c r="N932" s="51"/>
      <c r="O932" s="51"/>
      <c r="P932" s="51"/>
      <c r="Q932" s="51"/>
      <c r="R932" s="51"/>
      <c r="S932" s="51"/>
      <c r="T932" s="51"/>
      <c r="U932" s="51"/>
      <c r="V932" s="51"/>
      <c r="W932" s="51"/>
      <c r="X932" s="51"/>
      <c r="Y932" s="51"/>
      <c r="Z932" s="51"/>
      <c r="AA932" s="51"/>
      <c r="AB932" s="51"/>
      <c r="AC932" s="51"/>
      <c r="AD932" s="51"/>
      <c r="AE932" s="51"/>
    </row>
    <row r="933" spans="11:31">
      <c r="K933" s="51" t="str">
        <f t="shared" si="42"/>
        <v>-</v>
      </c>
      <c r="L933" s="51"/>
      <c r="M933" s="51"/>
      <c r="N933" s="51"/>
      <c r="O933" s="51"/>
      <c r="P933" s="51"/>
      <c r="Q933" s="51"/>
      <c r="R933" s="51"/>
      <c r="S933" s="51"/>
      <c r="T933" s="51"/>
      <c r="U933" s="51"/>
      <c r="V933" s="51"/>
      <c r="W933" s="51"/>
      <c r="X933" s="51"/>
      <c r="Y933" s="51"/>
      <c r="Z933" s="51"/>
      <c r="AA933" s="51"/>
      <c r="AB933" s="51"/>
      <c r="AC933" s="51"/>
      <c r="AD933" s="51"/>
      <c r="AE933" s="51"/>
    </row>
    <row r="934" spans="11:31">
      <c r="K934" s="51" t="str">
        <f t="shared" si="42"/>
        <v>-</v>
      </c>
      <c r="L934" s="51"/>
      <c r="M934" s="51"/>
      <c r="N934" s="51"/>
      <c r="O934" s="51"/>
      <c r="P934" s="51"/>
      <c r="Q934" s="51"/>
      <c r="R934" s="51"/>
      <c r="S934" s="51"/>
      <c r="T934" s="51"/>
      <c r="U934" s="51"/>
      <c r="V934" s="51"/>
      <c r="W934" s="51"/>
      <c r="X934" s="51"/>
      <c r="Y934" s="51"/>
      <c r="Z934" s="51"/>
      <c r="AA934" s="51"/>
      <c r="AB934" s="51"/>
      <c r="AC934" s="51"/>
      <c r="AD934" s="51"/>
      <c r="AE934" s="51"/>
    </row>
    <row r="935" spans="11:31">
      <c r="K935" s="51" t="str">
        <f t="shared" si="42"/>
        <v>-</v>
      </c>
      <c r="L935" s="51"/>
      <c r="M935" s="51"/>
      <c r="N935" s="51"/>
      <c r="O935" s="51"/>
      <c r="P935" s="51"/>
      <c r="Q935" s="51"/>
      <c r="R935" s="51"/>
      <c r="S935" s="51"/>
      <c r="T935" s="51"/>
      <c r="U935" s="51"/>
      <c r="V935" s="51"/>
      <c r="W935" s="51"/>
      <c r="X935" s="51"/>
      <c r="Y935" s="51"/>
      <c r="Z935" s="51"/>
      <c r="AA935" s="51"/>
      <c r="AB935" s="51"/>
      <c r="AC935" s="51"/>
      <c r="AD935" s="51"/>
      <c r="AE935" s="51"/>
    </row>
    <row r="936" spans="11:31">
      <c r="K936" s="51" t="str">
        <f t="shared" si="42"/>
        <v>-</v>
      </c>
      <c r="L936" s="51"/>
      <c r="M936" s="51"/>
      <c r="N936" s="51"/>
      <c r="O936" s="51"/>
      <c r="P936" s="51"/>
      <c r="Q936" s="51"/>
      <c r="R936" s="51"/>
      <c r="S936" s="51"/>
      <c r="T936" s="51"/>
      <c r="U936" s="51"/>
      <c r="V936" s="51"/>
      <c r="W936" s="51"/>
      <c r="X936" s="51"/>
      <c r="Y936" s="51"/>
      <c r="Z936" s="51"/>
      <c r="AA936" s="51"/>
      <c r="AB936" s="51"/>
      <c r="AC936" s="51"/>
      <c r="AD936" s="51"/>
      <c r="AE936" s="51"/>
    </row>
    <row r="937" spans="11:31">
      <c r="K937" s="51" t="str">
        <f t="shared" si="42"/>
        <v>-</v>
      </c>
      <c r="L937" s="51"/>
      <c r="M937" s="51"/>
      <c r="N937" s="51"/>
      <c r="O937" s="51"/>
      <c r="P937" s="51"/>
      <c r="Q937" s="51"/>
      <c r="R937" s="51"/>
      <c r="S937" s="51"/>
      <c r="T937" s="51"/>
      <c r="U937" s="51"/>
      <c r="V937" s="51"/>
      <c r="W937" s="51"/>
      <c r="X937" s="51"/>
      <c r="Y937" s="51"/>
      <c r="Z937" s="51"/>
      <c r="AA937" s="51"/>
      <c r="AB937" s="51"/>
      <c r="AC937" s="51"/>
      <c r="AD937" s="51"/>
      <c r="AE937" s="51"/>
    </row>
    <row r="938" spans="11:31">
      <c r="K938" s="51" t="str">
        <f t="shared" si="42"/>
        <v>-</v>
      </c>
      <c r="L938" s="51"/>
      <c r="M938" s="51"/>
      <c r="N938" s="51"/>
      <c r="O938" s="51"/>
      <c r="P938" s="51"/>
      <c r="Q938" s="51"/>
      <c r="R938" s="51"/>
      <c r="S938" s="51"/>
      <c r="T938" s="51"/>
      <c r="U938" s="51"/>
      <c r="V938" s="51"/>
      <c r="W938" s="51"/>
      <c r="X938" s="51"/>
      <c r="Y938" s="51"/>
      <c r="Z938" s="51"/>
      <c r="AA938" s="51"/>
      <c r="AB938" s="51"/>
      <c r="AC938" s="51"/>
      <c r="AD938" s="51"/>
      <c r="AE938" s="51"/>
    </row>
    <row r="939" spans="11:31">
      <c r="K939" s="51" t="str">
        <f t="shared" si="42"/>
        <v>-</v>
      </c>
      <c r="L939" s="51"/>
      <c r="M939" s="51"/>
      <c r="N939" s="51"/>
      <c r="O939" s="51"/>
      <c r="P939" s="51"/>
      <c r="Q939" s="51"/>
      <c r="R939" s="51"/>
      <c r="S939" s="51"/>
      <c r="T939" s="51"/>
      <c r="U939" s="51"/>
      <c r="V939" s="51"/>
      <c r="W939" s="51"/>
      <c r="X939" s="51"/>
      <c r="Y939" s="51"/>
      <c r="Z939" s="51"/>
      <c r="AA939" s="51"/>
      <c r="AB939" s="51"/>
      <c r="AC939" s="51"/>
      <c r="AD939" s="51"/>
      <c r="AE939" s="51"/>
    </row>
    <row r="940" spans="11:31">
      <c r="K940" s="51" t="str">
        <f t="shared" si="42"/>
        <v>-</v>
      </c>
      <c r="L940" s="51"/>
      <c r="M940" s="51"/>
      <c r="N940" s="51"/>
      <c r="O940" s="51"/>
      <c r="P940" s="51"/>
      <c r="Q940" s="51"/>
      <c r="R940" s="51"/>
      <c r="S940" s="51"/>
      <c r="T940" s="51"/>
      <c r="U940" s="51"/>
      <c r="V940" s="51"/>
      <c r="W940" s="51"/>
      <c r="X940" s="51"/>
      <c r="Y940" s="51"/>
      <c r="Z940" s="51"/>
      <c r="AA940" s="51"/>
      <c r="AB940" s="51"/>
      <c r="AC940" s="51"/>
      <c r="AD940" s="51"/>
      <c r="AE940" s="51"/>
    </row>
    <row r="941" spans="11:31">
      <c r="K941" s="51" t="str">
        <f t="shared" si="42"/>
        <v>-</v>
      </c>
      <c r="L941" s="51"/>
      <c r="M941" s="51"/>
      <c r="N941" s="51"/>
      <c r="O941" s="51"/>
      <c r="P941" s="51"/>
      <c r="Q941" s="51"/>
      <c r="R941" s="51"/>
      <c r="S941" s="51"/>
      <c r="T941" s="51"/>
      <c r="U941" s="51"/>
      <c r="V941" s="51"/>
      <c r="W941" s="51"/>
      <c r="X941" s="51"/>
      <c r="Y941" s="51"/>
      <c r="Z941" s="51"/>
      <c r="AA941" s="51"/>
      <c r="AB941" s="51"/>
      <c r="AC941" s="51"/>
      <c r="AD941" s="51"/>
      <c r="AE941" s="51"/>
    </row>
    <row r="942" spans="11:31">
      <c r="K942" s="51" t="str">
        <f t="shared" si="42"/>
        <v>-</v>
      </c>
      <c r="L942" s="51"/>
      <c r="M942" s="51"/>
      <c r="N942" s="51"/>
      <c r="O942" s="51"/>
      <c r="P942" s="51"/>
      <c r="Q942" s="51"/>
      <c r="R942" s="51"/>
      <c r="S942" s="51"/>
      <c r="T942" s="51"/>
      <c r="U942" s="51"/>
      <c r="V942" s="51"/>
      <c r="W942" s="51"/>
      <c r="X942" s="51"/>
      <c r="Y942" s="51"/>
      <c r="Z942" s="51"/>
      <c r="AA942" s="51"/>
      <c r="AB942" s="51"/>
      <c r="AC942" s="51"/>
      <c r="AD942" s="51"/>
      <c r="AE942" s="51"/>
    </row>
    <row r="943" spans="11:31">
      <c r="K943" s="51" t="str">
        <f t="shared" si="42"/>
        <v>-</v>
      </c>
      <c r="L943" s="51"/>
      <c r="M943" s="51"/>
      <c r="N943" s="51"/>
      <c r="O943" s="51"/>
      <c r="P943" s="51"/>
      <c r="Q943" s="51"/>
      <c r="R943" s="51"/>
      <c r="S943" s="51"/>
      <c r="T943" s="51"/>
      <c r="U943" s="51"/>
      <c r="V943" s="51"/>
      <c r="W943" s="51"/>
      <c r="X943" s="51"/>
      <c r="Y943" s="51"/>
      <c r="Z943" s="51"/>
      <c r="AA943" s="51"/>
      <c r="AB943" s="51"/>
      <c r="AC943" s="51"/>
      <c r="AD943" s="51"/>
      <c r="AE943" s="51"/>
    </row>
    <row r="944" spans="11:31">
      <c r="K944" s="51" t="str">
        <f t="shared" si="42"/>
        <v>-</v>
      </c>
      <c r="L944" s="51"/>
      <c r="M944" s="51"/>
      <c r="N944" s="51"/>
      <c r="O944" s="51"/>
      <c r="P944" s="51"/>
      <c r="Q944" s="51"/>
      <c r="R944" s="51"/>
      <c r="S944" s="51"/>
      <c r="T944" s="51"/>
      <c r="U944" s="51"/>
      <c r="V944" s="51"/>
      <c r="W944" s="51"/>
      <c r="X944" s="51"/>
      <c r="Y944" s="51"/>
      <c r="Z944" s="51"/>
      <c r="AA944" s="51"/>
      <c r="AB944" s="51"/>
      <c r="AC944" s="51"/>
      <c r="AD944" s="51"/>
      <c r="AE944" s="51"/>
    </row>
    <row r="945" spans="11:31">
      <c r="K945" s="51" t="str">
        <f t="shared" si="42"/>
        <v>-</v>
      </c>
      <c r="L945" s="51"/>
      <c r="M945" s="51"/>
      <c r="N945" s="51"/>
      <c r="O945" s="51"/>
      <c r="P945" s="51"/>
      <c r="Q945" s="51"/>
      <c r="R945" s="51"/>
      <c r="S945" s="51"/>
      <c r="T945" s="51"/>
      <c r="U945" s="51"/>
      <c r="V945" s="51"/>
      <c r="W945" s="51"/>
      <c r="X945" s="51"/>
      <c r="Y945" s="51"/>
      <c r="Z945" s="51"/>
      <c r="AA945" s="51"/>
      <c r="AB945" s="51"/>
      <c r="AC945" s="51"/>
      <c r="AD945" s="51"/>
      <c r="AE945" s="51"/>
    </row>
    <row r="946" spans="11:31">
      <c r="K946" s="51" t="str">
        <f t="shared" si="42"/>
        <v>-</v>
      </c>
      <c r="L946" s="51"/>
      <c r="M946" s="51"/>
      <c r="N946" s="51"/>
      <c r="O946" s="51"/>
      <c r="P946" s="51"/>
      <c r="Q946" s="51"/>
      <c r="R946" s="51"/>
      <c r="S946" s="51"/>
      <c r="T946" s="51"/>
      <c r="U946" s="51"/>
      <c r="V946" s="51"/>
      <c r="W946" s="51"/>
      <c r="X946" s="51"/>
      <c r="Y946" s="51"/>
      <c r="Z946" s="51"/>
      <c r="AA946" s="51"/>
      <c r="AB946" s="51"/>
      <c r="AC946" s="51"/>
      <c r="AD946" s="51"/>
      <c r="AE946" s="51"/>
    </row>
    <row r="947" spans="11:31">
      <c r="K947" s="51" t="str">
        <f t="shared" si="42"/>
        <v>-</v>
      </c>
      <c r="L947" s="51"/>
      <c r="M947" s="51"/>
      <c r="N947" s="51"/>
      <c r="O947" s="51"/>
      <c r="P947" s="51"/>
      <c r="Q947" s="51"/>
      <c r="R947" s="51"/>
      <c r="S947" s="51"/>
      <c r="T947" s="51"/>
      <c r="U947" s="51"/>
      <c r="V947" s="51"/>
      <c r="W947" s="51"/>
      <c r="X947" s="51"/>
      <c r="Y947" s="51"/>
      <c r="Z947" s="51"/>
      <c r="AA947" s="51"/>
      <c r="AB947" s="51"/>
      <c r="AC947" s="51"/>
      <c r="AD947" s="51"/>
      <c r="AE947" s="51"/>
    </row>
    <row r="948" spans="11:31">
      <c r="K948" s="51" t="str">
        <f t="shared" si="42"/>
        <v>-</v>
      </c>
      <c r="L948" s="51"/>
      <c r="M948" s="51"/>
      <c r="N948" s="51"/>
      <c r="O948" s="51"/>
      <c r="P948" s="51"/>
      <c r="Q948" s="51"/>
      <c r="R948" s="51"/>
      <c r="S948" s="51"/>
      <c r="T948" s="51"/>
      <c r="U948" s="51"/>
      <c r="V948" s="51"/>
      <c r="W948" s="51"/>
      <c r="X948" s="51"/>
      <c r="Y948" s="51"/>
      <c r="Z948" s="51"/>
      <c r="AA948" s="51"/>
      <c r="AB948" s="51"/>
      <c r="AC948" s="51"/>
      <c r="AD948" s="51"/>
      <c r="AE948" s="51"/>
    </row>
    <row r="949" spans="11:31">
      <c r="K949" s="51" t="str">
        <f t="shared" si="42"/>
        <v>-</v>
      </c>
      <c r="L949" s="51"/>
      <c r="M949" s="51"/>
      <c r="N949" s="51"/>
      <c r="O949" s="51"/>
      <c r="P949" s="51"/>
      <c r="Q949" s="51"/>
      <c r="R949" s="51"/>
      <c r="S949" s="51"/>
      <c r="T949" s="51"/>
      <c r="U949" s="51"/>
      <c r="V949" s="51"/>
      <c r="W949" s="51"/>
      <c r="X949" s="51"/>
      <c r="Y949" s="51"/>
      <c r="Z949" s="51"/>
      <c r="AA949" s="51"/>
      <c r="AB949" s="51"/>
      <c r="AC949" s="51"/>
      <c r="AD949" s="51"/>
      <c r="AE949" s="51"/>
    </row>
    <row r="950" spans="11:31">
      <c r="K950" s="51" t="str">
        <f t="shared" si="42"/>
        <v>-</v>
      </c>
      <c r="L950" s="51"/>
      <c r="M950" s="51"/>
      <c r="N950" s="51"/>
      <c r="O950" s="51"/>
      <c r="P950" s="51"/>
      <c r="Q950" s="51"/>
      <c r="R950" s="51"/>
      <c r="S950" s="51"/>
      <c r="T950" s="51"/>
      <c r="U950" s="51"/>
      <c r="V950" s="51"/>
      <c r="W950" s="51"/>
      <c r="X950" s="51"/>
      <c r="Y950" s="51"/>
      <c r="Z950" s="51"/>
      <c r="AA950" s="51"/>
      <c r="AB950" s="51"/>
      <c r="AC950" s="51"/>
      <c r="AD950" s="51"/>
      <c r="AE950" s="51"/>
    </row>
    <row r="951" spans="11:31">
      <c r="K951" s="51" t="str">
        <f t="shared" si="42"/>
        <v>-</v>
      </c>
      <c r="L951" s="51"/>
      <c r="M951" s="51"/>
      <c r="N951" s="51"/>
      <c r="O951" s="51"/>
      <c r="P951" s="51"/>
      <c r="Q951" s="51"/>
      <c r="R951" s="51"/>
      <c r="S951" s="51"/>
      <c r="T951" s="51"/>
      <c r="U951" s="51"/>
      <c r="V951" s="51"/>
      <c r="W951" s="51"/>
      <c r="X951" s="51"/>
      <c r="Y951" s="51"/>
      <c r="Z951" s="51"/>
      <c r="AA951" s="51"/>
      <c r="AB951" s="51"/>
      <c r="AC951" s="51"/>
      <c r="AD951" s="51"/>
      <c r="AE951" s="51"/>
    </row>
    <row r="952" spans="11:31">
      <c r="K952" s="51" t="str">
        <f t="shared" si="42"/>
        <v>-</v>
      </c>
      <c r="L952" s="51"/>
      <c r="M952" s="51"/>
      <c r="N952" s="51"/>
      <c r="O952" s="51"/>
      <c r="P952" s="51"/>
      <c r="Q952" s="51"/>
      <c r="R952" s="51"/>
      <c r="S952" s="51"/>
      <c r="T952" s="51"/>
      <c r="U952" s="51"/>
      <c r="V952" s="51"/>
      <c r="W952" s="51"/>
      <c r="X952" s="51"/>
      <c r="Y952" s="51"/>
      <c r="Z952" s="51"/>
      <c r="AA952" s="51"/>
      <c r="AB952" s="51"/>
      <c r="AC952" s="51"/>
      <c r="AD952" s="51"/>
      <c r="AE952" s="51"/>
    </row>
    <row r="953" spans="11:31">
      <c r="K953" s="51" t="str">
        <f t="shared" si="42"/>
        <v>-</v>
      </c>
      <c r="L953" s="51"/>
      <c r="M953" s="51"/>
      <c r="N953" s="51"/>
      <c r="O953" s="51"/>
      <c r="P953" s="51"/>
      <c r="Q953" s="51"/>
      <c r="R953" s="51"/>
      <c r="S953" s="51"/>
      <c r="T953" s="51"/>
      <c r="U953" s="51"/>
      <c r="V953" s="51"/>
      <c r="W953" s="51"/>
      <c r="X953" s="51"/>
      <c r="Y953" s="51"/>
      <c r="Z953" s="51"/>
      <c r="AA953" s="51"/>
      <c r="AB953" s="51"/>
      <c r="AC953" s="51"/>
      <c r="AD953" s="51"/>
      <c r="AE953" s="51"/>
    </row>
    <row r="954" spans="11:31">
      <c r="K954" s="51" t="str">
        <f t="shared" si="42"/>
        <v>-</v>
      </c>
      <c r="L954" s="51"/>
      <c r="M954" s="51"/>
      <c r="N954" s="51"/>
      <c r="O954" s="51"/>
      <c r="P954" s="51"/>
      <c r="Q954" s="51"/>
      <c r="R954" s="51"/>
      <c r="S954" s="51"/>
      <c r="T954" s="51"/>
      <c r="U954" s="51"/>
      <c r="V954" s="51"/>
      <c r="W954" s="51"/>
      <c r="X954" s="51"/>
      <c r="Y954" s="51"/>
      <c r="Z954" s="51"/>
      <c r="AA954" s="51"/>
      <c r="AB954" s="51"/>
      <c r="AC954" s="51"/>
      <c r="AD954" s="51"/>
      <c r="AE954" s="51"/>
    </row>
    <row r="955" spans="11:31">
      <c r="K955" s="51" t="str">
        <f t="shared" si="42"/>
        <v>-</v>
      </c>
      <c r="L955" s="51"/>
      <c r="M955" s="51"/>
      <c r="N955" s="51"/>
      <c r="O955" s="51"/>
      <c r="P955" s="51"/>
      <c r="Q955" s="51"/>
      <c r="R955" s="51"/>
      <c r="S955" s="51"/>
      <c r="T955" s="51"/>
      <c r="U955" s="51"/>
      <c r="V955" s="51"/>
      <c r="W955" s="51"/>
      <c r="X955" s="51"/>
      <c r="Y955" s="51"/>
      <c r="Z955" s="51"/>
      <c r="AA955" s="51"/>
      <c r="AB955" s="51"/>
      <c r="AC955" s="51"/>
      <c r="AD955" s="51"/>
      <c r="AE955" s="51"/>
    </row>
    <row r="956" spans="11:31">
      <c r="K956" s="51" t="str">
        <f t="shared" si="42"/>
        <v>-</v>
      </c>
      <c r="L956" s="51"/>
      <c r="M956" s="51"/>
      <c r="N956" s="51"/>
      <c r="O956" s="51"/>
      <c r="P956" s="51"/>
      <c r="Q956" s="51"/>
      <c r="R956" s="51"/>
      <c r="S956" s="51"/>
      <c r="T956" s="51"/>
      <c r="U956" s="51"/>
      <c r="V956" s="51"/>
      <c r="W956" s="51"/>
      <c r="X956" s="51"/>
      <c r="Y956" s="51"/>
      <c r="Z956" s="51"/>
      <c r="AA956" s="51"/>
      <c r="AB956" s="51"/>
      <c r="AC956" s="51"/>
      <c r="AD956" s="51"/>
      <c r="AE956" s="51"/>
    </row>
    <row r="957" spans="11:31">
      <c r="K957" s="51" t="str">
        <f t="shared" si="42"/>
        <v>-</v>
      </c>
      <c r="L957" s="51"/>
      <c r="M957" s="51"/>
      <c r="N957" s="51"/>
      <c r="O957" s="51"/>
      <c r="P957" s="51"/>
      <c r="Q957" s="51"/>
      <c r="R957" s="51"/>
      <c r="S957" s="51"/>
      <c r="T957" s="51"/>
      <c r="U957" s="51"/>
      <c r="V957" s="51"/>
      <c r="W957" s="51"/>
      <c r="X957" s="51"/>
      <c r="Y957" s="51"/>
      <c r="Z957" s="51"/>
      <c r="AA957" s="51"/>
      <c r="AB957" s="51"/>
      <c r="AC957" s="51"/>
      <c r="AD957" s="51"/>
      <c r="AE957" s="51"/>
    </row>
    <row r="958" spans="11:31">
      <c r="K958" s="51" t="str">
        <f t="shared" si="42"/>
        <v>-</v>
      </c>
      <c r="L958" s="51"/>
      <c r="M958" s="51"/>
      <c r="N958" s="51"/>
      <c r="O958" s="51"/>
      <c r="P958" s="51"/>
      <c r="Q958" s="51"/>
      <c r="R958" s="51"/>
      <c r="S958" s="51"/>
      <c r="T958" s="51"/>
      <c r="U958" s="51"/>
      <c r="V958" s="51"/>
      <c r="W958" s="51"/>
      <c r="X958" s="51"/>
      <c r="Y958" s="51"/>
      <c r="Z958" s="51"/>
      <c r="AA958" s="51"/>
      <c r="AB958" s="51"/>
      <c r="AC958" s="51"/>
      <c r="AD958" s="51"/>
      <c r="AE958" s="51"/>
    </row>
    <row r="959" spans="11:31">
      <c r="K959" s="51" t="str">
        <f t="shared" si="42"/>
        <v>-</v>
      </c>
      <c r="L959" s="51"/>
      <c r="M959" s="51"/>
      <c r="N959" s="51"/>
      <c r="O959" s="51"/>
      <c r="P959" s="51"/>
      <c r="Q959" s="51"/>
      <c r="R959" s="51"/>
      <c r="S959" s="51"/>
      <c r="T959" s="51"/>
      <c r="U959" s="51"/>
      <c r="V959" s="51"/>
      <c r="W959" s="51"/>
      <c r="X959" s="51"/>
      <c r="Y959" s="51"/>
      <c r="Z959" s="51"/>
      <c r="AA959" s="51"/>
      <c r="AB959" s="51"/>
      <c r="AC959" s="51"/>
      <c r="AD959" s="51"/>
      <c r="AE959" s="51"/>
    </row>
    <row r="960" spans="11:31">
      <c r="K960" s="51" t="str">
        <f t="shared" si="42"/>
        <v>-</v>
      </c>
      <c r="L960" s="51"/>
      <c r="M960" s="51"/>
      <c r="N960" s="51"/>
      <c r="O960" s="51"/>
      <c r="P960" s="51"/>
      <c r="Q960" s="51"/>
      <c r="R960" s="51"/>
      <c r="S960" s="51"/>
      <c r="T960" s="51"/>
      <c r="U960" s="51"/>
      <c r="V960" s="51"/>
      <c r="W960" s="51"/>
      <c r="X960" s="51"/>
      <c r="Y960" s="51"/>
      <c r="Z960" s="51"/>
      <c r="AA960" s="51"/>
      <c r="AB960" s="51"/>
      <c r="AC960" s="51"/>
      <c r="AD960" s="51"/>
      <c r="AE960" s="51"/>
    </row>
    <row r="961" spans="11:31">
      <c r="K961" s="51" t="str">
        <f t="shared" si="42"/>
        <v>-</v>
      </c>
      <c r="L961" s="51"/>
      <c r="M961" s="51"/>
      <c r="N961" s="51"/>
      <c r="O961" s="51"/>
      <c r="P961" s="51"/>
      <c r="Q961" s="51"/>
      <c r="R961" s="51"/>
      <c r="S961" s="51"/>
      <c r="T961" s="51"/>
      <c r="U961" s="51"/>
      <c r="V961" s="51"/>
      <c r="W961" s="51"/>
      <c r="X961" s="51"/>
      <c r="Y961" s="51"/>
      <c r="Z961" s="51"/>
      <c r="AA961" s="51"/>
      <c r="AB961" s="51"/>
      <c r="AC961" s="51"/>
      <c r="AD961" s="51"/>
      <c r="AE961" s="51"/>
    </row>
    <row r="962" spans="11:31">
      <c r="K962" s="51" t="str">
        <f t="shared" si="42"/>
        <v>-</v>
      </c>
      <c r="L962" s="51"/>
      <c r="M962" s="51"/>
      <c r="N962" s="51"/>
      <c r="O962" s="51"/>
      <c r="P962" s="51"/>
      <c r="Q962" s="51"/>
      <c r="R962" s="51"/>
      <c r="S962" s="51"/>
      <c r="T962" s="51"/>
      <c r="U962" s="51"/>
      <c r="V962" s="51"/>
      <c r="W962" s="51"/>
      <c r="X962" s="51"/>
      <c r="Y962" s="51"/>
      <c r="Z962" s="51"/>
      <c r="AA962" s="51"/>
      <c r="AB962" s="51"/>
      <c r="AC962" s="51"/>
      <c r="AD962" s="51"/>
      <c r="AE962" s="51"/>
    </row>
    <row r="963" spans="11:31">
      <c r="K963" s="51" t="str">
        <f t="shared" si="42"/>
        <v>-</v>
      </c>
      <c r="L963" s="51"/>
      <c r="M963" s="51"/>
      <c r="N963" s="51"/>
      <c r="O963" s="51"/>
      <c r="P963" s="51"/>
      <c r="Q963" s="51"/>
      <c r="R963" s="51"/>
      <c r="S963" s="51"/>
      <c r="T963" s="51"/>
      <c r="U963" s="51"/>
      <c r="V963" s="51"/>
      <c r="W963" s="51"/>
      <c r="X963" s="51"/>
      <c r="Y963" s="51"/>
      <c r="Z963" s="51"/>
      <c r="AA963" s="51"/>
      <c r="AB963" s="51"/>
      <c r="AC963" s="51"/>
      <c r="AD963" s="51"/>
      <c r="AE963" s="51"/>
    </row>
    <row r="964" spans="11:31">
      <c r="K964" s="51" t="str">
        <f t="shared" ref="K964:K1027" si="43">CONCATENATE(H964,"-",I964)</f>
        <v>-</v>
      </c>
      <c r="L964" s="51"/>
      <c r="M964" s="51"/>
      <c r="N964" s="51"/>
      <c r="O964" s="51"/>
      <c r="P964" s="51"/>
      <c r="Q964" s="51"/>
      <c r="R964" s="51"/>
      <c r="S964" s="51"/>
      <c r="T964" s="51"/>
      <c r="U964" s="51"/>
      <c r="V964" s="51"/>
      <c r="W964" s="51"/>
      <c r="X964" s="51"/>
      <c r="Y964" s="51"/>
      <c r="Z964" s="51"/>
      <c r="AA964" s="51"/>
      <c r="AB964" s="51"/>
      <c r="AC964" s="51"/>
      <c r="AD964" s="51"/>
      <c r="AE964" s="51"/>
    </row>
    <row r="965" spans="11:31">
      <c r="K965" s="51" t="str">
        <f t="shared" si="43"/>
        <v>-</v>
      </c>
      <c r="L965" s="51"/>
      <c r="M965" s="51"/>
      <c r="N965" s="51"/>
      <c r="O965" s="51"/>
      <c r="P965" s="51"/>
      <c r="Q965" s="51"/>
      <c r="R965" s="51"/>
      <c r="S965" s="51"/>
      <c r="T965" s="51"/>
      <c r="U965" s="51"/>
      <c r="V965" s="51"/>
      <c r="W965" s="51"/>
      <c r="X965" s="51"/>
      <c r="Y965" s="51"/>
      <c r="Z965" s="51"/>
      <c r="AA965" s="51"/>
      <c r="AB965" s="51"/>
      <c r="AC965" s="51"/>
      <c r="AD965" s="51"/>
      <c r="AE965" s="51"/>
    </row>
    <row r="966" spans="11:31">
      <c r="K966" s="51" t="str">
        <f t="shared" si="43"/>
        <v>-</v>
      </c>
      <c r="L966" s="51"/>
      <c r="M966" s="51"/>
      <c r="N966" s="51"/>
      <c r="O966" s="51"/>
      <c r="P966" s="51"/>
      <c r="Q966" s="51"/>
      <c r="R966" s="51"/>
      <c r="S966" s="51"/>
      <c r="T966" s="51"/>
      <c r="U966" s="51"/>
      <c r="V966" s="51"/>
      <c r="W966" s="51"/>
      <c r="X966" s="51"/>
      <c r="Y966" s="51"/>
      <c r="Z966" s="51"/>
      <c r="AA966" s="51"/>
      <c r="AB966" s="51"/>
      <c r="AC966" s="51"/>
      <c r="AD966" s="51"/>
      <c r="AE966" s="51"/>
    </row>
    <row r="967" spans="11:31">
      <c r="K967" s="51" t="str">
        <f t="shared" si="43"/>
        <v>-</v>
      </c>
      <c r="L967" s="51"/>
      <c r="M967" s="51"/>
      <c r="N967" s="51"/>
      <c r="O967" s="51"/>
      <c r="P967" s="51"/>
      <c r="Q967" s="51"/>
      <c r="R967" s="51"/>
      <c r="S967" s="51"/>
      <c r="T967" s="51"/>
      <c r="U967" s="51"/>
      <c r="V967" s="51"/>
      <c r="W967" s="51"/>
      <c r="X967" s="51"/>
      <c r="Y967" s="51"/>
      <c r="Z967" s="51"/>
      <c r="AA967" s="51"/>
      <c r="AB967" s="51"/>
      <c r="AC967" s="51"/>
      <c r="AD967" s="51"/>
      <c r="AE967" s="51"/>
    </row>
    <row r="968" spans="11:31">
      <c r="K968" s="51" t="str">
        <f t="shared" si="43"/>
        <v>-</v>
      </c>
      <c r="L968" s="51"/>
      <c r="M968" s="51"/>
      <c r="N968" s="51"/>
      <c r="O968" s="51"/>
      <c r="P968" s="51"/>
      <c r="Q968" s="51"/>
      <c r="R968" s="51"/>
      <c r="S968" s="51"/>
      <c r="T968" s="51"/>
      <c r="U968" s="51"/>
      <c r="V968" s="51"/>
      <c r="W968" s="51"/>
      <c r="X968" s="51"/>
      <c r="Y968" s="51"/>
      <c r="Z968" s="51"/>
      <c r="AA968" s="51"/>
      <c r="AB968" s="51"/>
      <c r="AC968" s="51"/>
      <c r="AD968" s="51"/>
      <c r="AE968" s="51"/>
    </row>
    <row r="969" spans="11:31">
      <c r="K969" s="51" t="str">
        <f t="shared" si="43"/>
        <v>-</v>
      </c>
      <c r="L969" s="51"/>
      <c r="M969" s="51"/>
      <c r="N969" s="51"/>
      <c r="O969" s="51"/>
      <c r="P969" s="51"/>
      <c r="Q969" s="51"/>
      <c r="R969" s="51"/>
      <c r="S969" s="51"/>
      <c r="T969" s="51"/>
      <c r="U969" s="51"/>
      <c r="V969" s="51"/>
      <c r="W969" s="51"/>
      <c r="X969" s="51"/>
      <c r="Y969" s="51"/>
      <c r="Z969" s="51"/>
      <c r="AA969" s="51"/>
      <c r="AB969" s="51"/>
      <c r="AC969" s="51"/>
      <c r="AD969" s="51"/>
      <c r="AE969" s="51"/>
    </row>
    <row r="970" spans="11:31">
      <c r="K970" s="51" t="str">
        <f t="shared" si="43"/>
        <v>-</v>
      </c>
      <c r="L970" s="51"/>
      <c r="M970" s="51"/>
      <c r="N970" s="51"/>
      <c r="O970" s="51"/>
      <c r="P970" s="51"/>
      <c r="Q970" s="51"/>
      <c r="R970" s="51"/>
      <c r="S970" s="51"/>
      <c r="T970" s="51"/>
      <c r="U970" s="51"/>
      <c r="V970" s="51"/>
      <c r="W970" s="51"/>
      <c r="X970" s="51"/>
      <c r="Y970" s="51"/>
      <c r="Z970" s="51"/>
      <c r="AA970" s="51"/>
      <c r="AB970" s="51"/>
      <c r="AC970" s="51"/>
      <c r="AD970" s="51"/>
      <c r="AE970" s="51"/>
    </row>
    <row r="971" spans="11:31">
      <c r="K971" s="51" t="str">
        <f t="shared" si="43"/>
        <v>-</v>
      </c>
      <c r="L971" s="51"/>
      <c r="M971" s="51"/>
      <c r="N971" s="51"/>
      <c r="O971" s="51"/>
      <c r="P971" s="51"/>
      <c r="Q971" s="51"/>
      <c r="R971" s="51"/>
      <c r="S971" s="51"/>
      <c r="T971" s="51"/>
      <c r="U971" s="51"/>
      <c r="V971" s="51"/>
      <c r="W971" s="51"/>
      <c r="X971" s="51"/>
      <c r="Y971" s="51"/>
      <c r="Z971" s="51"/>
      <c r="AA971" s="51"/>
      <c r="AB971" s="51"/>
      <c r="AC971" s="51"/>
      <c r="AD971" s="51"/>
      <c r="AE971" s="51"/>
    </row>
    <row r="972" spans="11:31">
      <c r="K972" s="51" t="str">
        <f t="shared" si="43"/>
        <v>-</v>
      </c>
      <c r="L972" s="51"/>
      <c r="M972" s="51"/>
      <c r="N972" s="51"/>
      <c r="O972" s="51"/>
      <c r="P972" s="51"/>
      <c r="Q972" s="51"/>
      <c r="R972" s="51"/>
      <c r="S972" s="51"/>
      <c r="T972" s="51"/>
      <c r="U972" s="51"/>
      <c r="V972" s="51"/>
      <c r="W972" s="51"/>
      <c r="X972" s="51"/>
      <c r="Y972" s="51"/>
      <c r="Z972" s="51"/>
      <c r="AA972" s="51"/>
      <c r="AB972" s="51"/>
      <c r="AC972" s="51"/>
      <c r="AD972" s="51"/>
      <c r="AE972" s="51"/>
    </row>
    <row r="973" spans="11:31">
      <c r="K973" s="51" t="str">
        <f t="shared" si="43"/>
        <v>-</v>
      </c>
      <c r="L973" s="51"/>
      <c r="M973" s="51"/>
      <c r="N973" s="51"/>
      <c r="O973" s="51"/>
      <c r="P973" s="51"/>
      <c r="Q973" s="51"/>
      <c r="R973" s="51"/>
      <c r="S973" s="51"/>
      <c r="T973" s="51"/>
      <c r="U973" s="51"/>
      <c r="V973" s="51"/>
      <c r="W973" s="51"/>
      <c r="X973" s="51"/>
      <c r="Y973" s="51"/>
      <c r="Z973" s="51"/>
      <c r="AA973" s="51"/>
      <c r="AB973" s="51"/>
      <c r="AC973" s="51"/>
      <c r="AD973" s="51"/>
      <c r="AE973" s="51"/>
    </row>
    <row r="974" spans="11:31">
      <c r="K974" s="51" t="str">
        <f t="shared" si="43"/>
        <v>-</v>
      </c>
      <c r="L974" s="51"/>
      <c r="M974" s="51"/>
      <c r="N974" s="51"/>
      <c r="O974" s="51"/>
      <c r="P974" s="51"/>
      <c r="Q974" s="51"/>
      <c r="R974" s="51"/>
      <c r="S974" s="51"/>
      <c r="T974" s="51"/>
      <c r="U974" s="51"/>
      <c r="V974" s="51"/>
      <c r="W974" s="51"/>
      <c r="X974" s="51"/>
      <c r="Y974" s="51"/>
      <c r="Z974" s="51"/>
      <c r="AA974" s="51"/>
      <c r="AB974" s="51"/>
      <c r="AC974" s="51"/>
      <c r="AD974" s="51"/>
      <c r="AE974" s="51"/>
    </row>
    <row r="975" spans="11:31">
      <c r="K975" s="51" t="str">
        <f t="shared" si="43"/>
        <v>-</v>
      </c>
      <c r="L975" s="51"/>
      <c r="M975" s="51"/>
      <c r="N975" s="51"/>
      <c r="O975" s="51"/>
      <c r="P975" s="51"/>
      <c r="Q975" s="51"/>
      <c r="R975" s="51"/>
      <c r="S975" s="51"/>
      <c r="T975" s="51"/>
      <c r="U975" s="51"/>
      <c r="V975" s="51"/>
      <c r="W975" s="51"/>
      <c r="X975" s="51"/>
      <c r="Y975" s="51"/>
      <c r="Z975" s="51"/>
      <c r="AA975" s="51"/>
      <c r="AB975" s="51"/>
      <c r="AC975" s="51"/>
      <c r="AD975" s="51"/>
      <c r="AE975" s="51"/>
    </row>
    <row r="976" spans="11:31">
      <c r="K976" s="51" t="str">
        <f t="shared" si="43"/>
        <v>-</v>
      </c>
      <c r="L976" s="51"/>
      <c r="M976" s="51"/>
      <c r="N976" s="51"/>
      <c r="O976" s="51"/>
      <c r="P976" s="51"/>
      <c r="Q976" s="51"/>
      <c r="R976" s="51"/>
      <c r="S976" s="51"/>
      <c r="T976" s="51"/>
      <c r="U976" s="51"/>
      <c r="V976" s="51"/>
      <c r="W976" s="51"/>
      <c r="X976" s="51"/>
      <c r="Y976" s="51"/>
      <c r="Z976" s="51"/>
      <c r="AA976" s="51"/>
      <c r="AB976" s="51"/>
      <c r="AC976" s="51"/>
      <c r="AD976" s="51"/>
      <c r="AE976" s="51"/>
    </row>
    <row r="977" spans="11:31">
      <c r="K977" s="51" t="str">
        <f t="shared" si="43"/>
        <v>-</v>
      </c>
      <c r="L977" s="51"/>
      <c r="M977" s="51"/>
      <c r="N977" s="51"/>
      <c r="O977" s="51"/>
      <c r="P977" s="51"/>
      <c r="Q977" s="51"/>
      <c r="R977" s="51"/>
      <c r="S977" s="51"/>
      <c r="T977" s="51"/>
      <c r="U977" s="51"/>
      <c r="V977" s="51"/>
      <c r="W977" s="51"/>
      <c r="X977" s="51"/>
      <c r="Y977" s="51"/>
      <c r="Z977" s="51"/>
      <c r="AA977" s="51"/>
      <c r="AB977" s="51"/>
      <c r="AC977" s="51"/>
      <c r="AD977" s="51"/>
      <c r="AE977" s="51"/>
    </row>
    <row r="978" spans="11:31">
      <c r="K978" s="51" t="str">
        <f t="shared" si="43"/>
        <v>-</v>
      </c>
      <c r="L978" s="51"/>
      <c r="M978" s="51"/>
      <c r="N978" s="51"/>
      <c r="O978" s="51"/>
      <c r="P978" s="51"/>
      <c r="Q978" s="51"/>
      <c r="R978" s="51"/>
      <c r="S978" s="51"/>
      <c r="T978" s="51"/>
      <c r="U978" s="51"/>
      <c r="V978" s="51"/>
      <c r="W978" s="51"/>
      <c r="X978" s="51"/>
      <c r="Y978" s="51"/>
      <c r="Z978" s="51"/>
      <c r="AA978" s="51"/>
      <c r="AB978" s="51"/>
      <c r="AC978" s="51"/>
      <c r="AD978" s="51"/>
      <c r="AE978" s="51"/>
    </row>
    <row r="979" spans="11:31">
      <c r="K979" s="51" t="str">
        <f t="shared" si="43"/>
        <v>-</v>
      </c>
      <c r="L979" s="51"/>
      <c r="M979" s="51"/>
      <c r="N979" s="51"/>
      <c r="O979" s="51"/>
      <c r="P979" s="51"/>
      <c r="Q979" s="51"/>
      <c r="R979" s="51"/>
      <c r="S979" s="51"/>
      <c r="T979" s="51"/>
      <c r="U979" s="51"/>
      <c r="V979" s="51"/>
      <c r="W979" s="51"/>
      <c r="X979" s="51"/>
      <c r="Y979" s="51"/>
      <c r="Z979" s="51"/>
      <c r="AA979" s="51"/>
      <c r="AB979" s="51"/>
      <c r="AC979" s="51"/>
      <c r="AD979" s="51"/>
      <c r="AE979" s="51"/>
    </row>
    <row r="980" spans="11:31">
      <c r="K980" s="51" t="str">
        <f t="shared" si="43"/>
        <v>-</v>
      </c>
      <c r="L980" s="51"/>
      <c r="M980" s="51"/>
      <c r="N980" s="51"/>
      <c r="O980" s="51"/>
      <c r="P980" s="51"/>
      <c r="Q980" s="51"/>
      <c r="R980" s="51"/>
      <c r="S980" s="51"/>
      <c r="T980" s="51"/>
      <c r="U980" s="51"/>
      <c r="V980" s="51"/>
      <c r="W980" s="51"/>
      <c r="X980" s="51"/>
      <c r="Y980" s="51"/>
      <c r="Z980" s="51"/>
      <c r="AA980" s="51"/>
      <c r="AB980" s="51"/>
      <c r="AC980" s="51"/>
      <c r="AD980" s="51"/>
      <c r="AE980" s="51"/>
    </row>
    <row r="981" spans="11:31">
      <c r="K981" s="51" t="str">
        <f t="shared" si="43"/>
        <v>-</v>
      </c>
      <c r="L981" s="51"/>
      <c r="M981" s="51"/>
      <c r="N981" s="51"/>
      <c r="O981" s="51"/>
      <c r="P981" s="51"/>
      <c r="Q981" s="51"/>
      <c r="R981" s="51"/>
      <c r="S981" s="51"/>
      <c r="T981" s="51"/>
      <c r="U981" s="51"/>
      <c r="V981" s="51"/>
      <c r="W981" s="51"/>
      <c r="X981" s="51"/>
      <c r="Y981" s="51"/>
      <c r="Z981" s="51"/>
      <c r="AA981" s="51"/>
      <c r="AB981" s="51"/>
      <c r="AC981" s="51"/>
      <c r="AD981" s="51"/>
      <c r="AE981" s="51"/>
    </row>
    <row r="982" spans="11:31">
      <c r="K982" s="51" t="str">
        <f t="shared" si="43"/>
        <v>-</v>
      </c>
      <c r="L982" s="51"/>
      <c r="M982" s="51"/>
      <c r="N982" s="51"/>
      <c r="O982" s="51"/>
      <c r="P982" s="51"/>
      <c r="Q982" s="51"/>
      <c r="R982" s="51"/>
      <c r="S982" s="51"/>
      <c r="T982" s="51"/>
      <c r="U982" s="51"/>
      <c r="V982" s="51"/>
      <c r="W982" s="51"/>
      <c r="X982" s="51"/>
      <c r="Y982" s="51"/>
      <c r="Z982" s="51"/>
      <c r="AA982" s="51"/>
      <c r="AB982" s="51"/>
      <c r="AC982" s="51"/>
      <c r="AD982" s="51"/>
      <c r="AE982" s="51"/>
    </row>
    <row r="983" spans="11:31">
      <c r="K983" s="51" t="str">
        <f t="shared" si="43"/>
        <v>-</v>
      </c>
      <c r="L983" s="51"/>
      <c r="M983" s="51"/>
      <c r="N983" s="51"/>
      <c r="O983" s="51"/>
      <c r="P983" s="51"/>
      <c r="Q983" s="51"/>
      <c r="R983" s="51"/>
      <c r="S983" s="51"/>
      <c r="T983" s="51"/>
      <c r="U983" s="51"/>
      <c r="V983" s="51"/>
      <c r="W983" s="51"/>
      <c r="X983" s="51"/>
      <c r="Y983" s="51"/>
      <c r="Z983" s="51"/>
      <c r="AA983" s="51"/>
      <c r="AB983" s="51"/>
      <c r="AC983" s="51"/>
      <c r="AD983" s="51"/>
      <c r="AE983" s="51"/>
    </row>
    <row r="984" spans="11:31">
      <c r="K984" s="51" t="str">
        <f t="shared" si="43"/>
        <v>-</v>
      </c>
      <c r="L984" s="51"/>
      <c r="M984" s="51"/>
      <c r="N984" s="51"/>
      <c r="O984" s="51"/>
      <c r="P984" s="51"/>
      <c r="Q984" s="51"/>
      <c r="R984" s="51"/>
      <c r="S984" s="51"/>
      <c r="T984" s="51"/>
      <c r="U984" s="51"/>
      <c r="V984" s="51"/>
      <c r="W984" s="51"/>
      <c r="X984" s="51"/>
      <c r="Y984" s="51"/>
      <c r="Z984" s="51"/>
      <c r="AA984" s="51"/>
      <c r="AB984" s="51"/>
      <c r="AC984" s="51"/>
      <c r="AD984" s="51"/>
      <c r="AE984" s="51"/>
    </row>
    <row r="985" spans="11:31">
      <c r="K985" s="51" t="str">
        <f t="shared" si="43"/>
        <v>-</v>
      </c>
      <c r="L985" s="51"/>
      <c r="M985" s="51"/>
      <c r="N985" s="51"/>
      <c r="O985" s="51"/>
      <c r="P985" s="51"/>
      <c r="Q985" s="51"/>
      <c r="R985" s="51"/>
      <c r="S985" s="51"/>
      <c r="T985" s="51"/>
      <c r="U985" s="51"/>
      <c r="V985" s="51"/>
      <c r="W985" s="51"/>
      <c r="X985" s="51"/>
      <c r="Y985" s="51"/>
      <c r="Z985" s="51"/>
      <c r="AA985" s="51"/>
      <c r="AB985" s="51"/>
      <c r="AC985" s="51"/>
      <c r="AD985" s="51"/>
      <c r="AE985" s="51"/>
    </row>
    <row r="986" spans="11:31">
      <c r="K986" s="51" t="str">
        <f t="shared" si="43"/>
        <v>-</v>
      </c>
      <c r="L986" s="51"/>
      <c r="M986" s="51"/>
      <c r="N986" s="51"/>
      <c r="O986" s="51"/>
      <c r="P986" s="51"/>
      <c r="Q986" s="51"/>
      <c r="R986" s="51"/>
      <c r="S986" s="51"/>
      <c r="T986" s="51"/>
      <c r="U986" s="51"/>
      <c r="V986" s="51"/>
      <c r="W986" s="51"/>
      <c r="X986" s="51"/>
      <c r="Y986" s="51"/>
      <c r="Z986" s="51"/>
      <c r="AA986" s="51"/>
      <c r="AB986" s="51"/>
      <c r="AC986" s="51"/>
      <c r="AD986" s="51"/>
      <c r="AE986" s="51"/>
    </row>
    <row r="987" spans="11:31">
      <c r="K987" s="51" t="str">
        <f t="shared" si="43"/>
        <v>-</v>
      </c>
      <c r="L987" s="51"/>
      <c r="M987" s="51"/>
      <c r="N987" s="51"/>
      <c r="O987" s="51"/>
      <c r="P987" s="51"/>
      <c r="Q987" s="51"/>
      <c r="R987" s="51"/>
      <c r="S987" s="51"/>
      <c r="T987" s="51"/>
      <c r="U987" s="51"/>
      <c r="V987" s="51"/>
      <c r="W987" s="51"/>
      <c r="X987" s="51"/>
      <c r="Y987" s="51"/>
      <c r="Z987" s="51"/>
      <c r="AA987" s="51"/>
      <c r="AB987" s="51"/>
      <c r="AC987" s="51"/>
      <c r="AD987" s="51"/>
      <c r="AE987" s="51"/>
    </row>
    <row r="988" spans="11:31">
      <c r="K988" s="51" t="str">
        <f t="shared" si="43"/>
        <v>-</v>
      </c>
      <c r="L988" s="51"/>
      <c r="M988" s="51"/>
      <c r="N988" s="51"/>
      <c r="O988" s="51"/>
      <c r="P988" s="51"/>
      <c r="Q988" s="51"/>
      <c r="R988" s="51"/>
      <c r="S988" s="51"/>
      <c r="T988" s="51"/>
      <c r="U988" s="51"/>
      <c r="V988" s="51"/>
      <c r="W988" s="51"/>
      <c r="X988" s="51"/>
      <c r="Y988" s="51"/>
      <c r="Z988" s="51"/>
      <c r="AA988" s="51"/>
      <c r="AB988" s="51"/>
      <c r="AC988" s="51"/>
      <c r="AD988" s="51"/>
      <c r="AE988" s="51"/>
    </row>
    <row r="989" spans="11:31">
      <c r="K989" s="51" t="str">
        <f t="shared" si="43"/>
        <v>-</v>
      </c>
      <c r="L989" s="51"/>
      <c r="M989" s="51"/>
      <c r="N989" s="51"/>
      <c r="O989" s="51"/>
      <c r="P989" s="51"/>
      <c r="Q989" s="51"/>
      <c r="R989" s="51"/>
      <c r="S989" s="51"/>
      <c r="T989" s="51"/>
      <c r="U989" s="51"/>
      <c r="V989" s="51"/>
      <c r="W989" s="51"/>
      <c r="X989" s="51"/>
      <c r="Y989" s="51"/>
      <c r="Z989" s="51"/>
      <c r="AA989" s="51"/>
      <c r="AB989" s="51"/>
      <c r="AC989" s="51"/>
      <c r="AD989" s="51"/>
      <c r="AE989" s="51"/>
    </row>
    <row r="990" spans="11:31">
      <c r="K990" s="51" t="str">
        <f t="shared" si="43"/>
        <v>-</v>
      </c>
      <c r="L990" s="51"/>
      <c r="M990" s="51"/>
      <c r="N990" s="51"/>
      <c r="O990" s="51"/>
      <c r="P990" s="51"/>
      <c r="Q990" s="51"/>
      <c r="R990" s="51"/>
      <c r="S990" s="51"/>
      <c r="T990" s="51"/>
      <c r="U990" s="51"/>
      <c r="V990" s="51"/>
      <c r="W990" s="51"/>
      <c r="X990" s="51"/>
      <c r="Y990" s="51"/>
      <c r="Z990" s="51"/>
      <c r="AA990" s="51"/>
      <c r="AB990" s="51"/>
      <c r="AC990" s="51"/>
      <c r="AD990" s="51"/>
      <c r="AE990" s="51"/>
    </row>
    <row r="991" spans="11:31">
      <c r="K991" s="51" t="str">
        <f t="shared" si="43"/>
        <v>-</v>
      </c>
      <c r="L991" s="51"/>
      <c r="M991" s="51"/>
      <c r="N991" s="51"/>
      <c r="O991" s="51"/>
      <c r="P991" s="51"/>
      <c r="Q991" s="51"/>
      <c r="R991" s="51"/>
      <c r="S991" s="51"/>
      <c r="T991" s="51"/>
      <c r="U991" s="51"/>
      <c r="V991" s="51"/>
      <c r="W991" s="51"/>
      <c r="X991" s="51"/>
      <c r="Y991" s="51"/>
      <c r="Z991" s="51"/>
      <c r="AA991" s="51"/>
      <c r="AB991" s="51"/>
      <c r="AC991" s="51"/>
      <c r="AD991" s="51"/>
      <c r="AE991" s="51"/>
    </row>
    <row r="992" spans="11:31">
      <c r="K992" s="51" t="str">
        <f t="shared" si="43"/>
        <v>-</v>
      </c>
      <c r="L992" s="51"/>
      <c r="M992" s="51"/>
      <c r="N992" s="51"/>
      <c r="O992" s="51"/>
      <c r="P992" s="51"/>
      <c r="Q992" s="51"/>
      <c r="R992" s="51"/>
      <c r="S992" s="51"/>
      <c r="T992" s="51"/>
      <c r="U992" s="51"/>
      <c r="V992" s="51"/>
      <c r="W992" s="51"/>
      <c r="X992" s="51"/>
      <c r="Y992" s="51"/>
      <c r="Z992" s="51"/>
      <c r="AA992" s="51"/>
      <c r="AB992" s="51"/>
      <c r="AC992" s="51"/>
      <c r="AD992" s="51"/>
      <c r="AE992" s="51"/>
    </row>
    <row r="993" spans="11:31">
      <c r="K993" s="51" t="str">
        <f t="shared" si="43"/>
        <v>-</v>
      </c>
      <c r="L993" s="51"/>
      <c r="M993" s="51"/>
      <c r="N993" s="51"/>
      <c r="O993" s="51"/>
      <c r="P993" s="51"/>
      <c r="Q993" s="51"/>
      <c r="R993" s="51"/>
      <c r="S993" s="51"/>
      <c r="T993" s="51"/>
      <c r="U993" s="51"/>
      <c r="V993" s="51"/>
      <c r="W993" s="51"/>
      <c r="X993" s="51"/>
      <c r="Y993" s="51"/>
      <c r="Z993" s="51"/>
      <c r="AA993" s="51"/>
      <c r="AB993" s="51"/>
      <c r="AC993" s="51"/>
      <c r="AD993" s="51"/>
      <c r="AE993" s="51"/>
    </row>
    <row r="994" spans="11:31">
      <c r="K994" s="51" t="str">
        <f t="shared" si="43"/>
        <v>-</v>
      </c>
      <c r="L994" s="51"/>
      <c r="M994" s="51"/>
      <c r="N994" s="51"/>
      <c r="O994" s="51"/>
      <c r="P994" s="51"/>
      <c r="Q994" s="51"/>
      <c r="R994" s="51"/>
      <c r="S994" s="51"/>
      <c r="T994" s="51"/>
      <c r="U994" s="51"/>
      <c r="V994" s="51"/>
      <c r="W994" s="51"/>
      <c r="X994" s="51"/>
      <c r="Y994" s="51"/>
      <c r="Z994" s="51"/>
      <c r="AA994" s="51"/>
      <c r="AB994" s="51"/>
      <c r="AC994" s="51"/>
      <c r="AD994" s="51"/>
      <c r="AE994" s="51"/>
    </row>
    <row r="995" spans="11:31">
      <c r="K995" s="51" t="str">
        <f t="shared" si="43"/>
        <v>-</v>
      </c>
      <c r="L995" s="51"/>
      <c r="M995" s="51"/>
      <c r="N995" s="51"/>
      <c r="O995" s="51"/>
      <c r="P995" s="51"/>
      <c r="Q995" s="51"/>
      <c r="R995" s="51"/>
      <c r="S995" s="51"/>
      <c r="T995" s="51"/>
      <c r="U995" s="51"/>
      <c r="V995" s="51"/>
      <c r="W995" s="51"/>
      <c r="X995" s="51"/>
      <c r="Y995" s="51"/>
      <c r="Z995" s="51"/>
      <c r="AA995" s="51"/>
      <c r="AB995" s="51"/>
      <c r="AC995" s="51"/>
      <c r="AD995" s="51"/>
      <c r="AE995" s="51"/>
    </row>
    <row r="996" spans="11:31">
      <c r="K996" s="51" t="str">
        <f t="shared" si="43"/>
        <v>-</v>
      </c>
      <c r="L996" s="51"/>
      <c r="M996" s="51"/>
      <c r="N996" s="51"/>
      <c r="O996" s="51"/>
      <c r="P996" s="51"/>
      <c r="Q996" s="51"/>
      <c r="R996" s="51"/>
      <c r="S996" s="51"/>
      <c r="T996" s="51"/>
      <c r="U996" s="51"/>
      <c r="V996" s="51"/>
      <c r="W996" s="51"/>
      <c r="X996" s="51"/>
      <c r="Y996" s="51"/>
      <c r="Z996" s="51"/>
      <c r="AA996" s="51"/>
      <c r="AB996" s="51"/>
      <c r="AC996" s="51"/>
      <c r="AD996" s="51"/>
      <c r="AE996" s="51"/>
    </row>
    <row r="997" spans="11:31">
      <c r="K997" s="51" t="str">
        <f t="shared" si="43"/>
        <v>-</v>
      </c>
      <c r="L997" s="51"/>
      <c r="M997" s="51"/>
      <c r="N997" s="51"/>
      <c r="O997" s="51"/>
      <c r="P997" s="51"/>
      <c r="Q997" s="51"/>
      <c r="R997" s="51"/>
      <c r="S997" s="51"/>
      <c r="T997" s="51"/>
      <c r="U997" s="51"/>
      <c r="V997" s="51"/>
      <c r="W997" s="51"/>
      <c r="X997" s="51"/>
      <c r="Y997" s="51"/>
      <c r="Z997" s="51"/>
      <c r="AA997" s="51"/>
      <c r="AB997" s="51"/>
      <c r="AC997" s="51"/>
      <c r="AD997" s="51"/>
      <c r="AE997" s="51"/>
    </row>
    <row r="998" spans="11:31">
      <c r="K998" s="51" t="str">
        <f t="shared" si="43"/>
        <v>-</v>
      </c>
      <c r="L998" s="51"/>
      <c r="M998" s="51"/>
      <c r="N998" s="51"/>
      <c r="O998" s="51"/>
      <c r="P998" s="51"/>
      <c r="Q998" s="51"/>
      <c r="R998" s="51"/>
      <c r="S998" s="51"/>
      <c r="T998" s="51"/>
      <c r="U998" s="51"/>
      <c r="V998" s="51"/>
      <c r="W998" s="51"/>
      <c r="X998" s="51"/>
      <c r="Y998" s="51"/>
      <c r="Z998" s="51"/>
      <c r="AA998" s="51"/>
      <c r="AB998" s="51"/>
      <c r="AC998" s="51"/>
      <c r="AD998" s="51"/>
      <c r="AE998" s="51"/>
    </row>
    <row r="999" spans="11:31">
      <c r="K999" s="51" t="str">
        <f t="shared" si="43"/>
        <v>-</v>
      </c>
      <c r="L999" s="51"/>
      <c r="M999" s="51"/>
      <c r="N999" s="51"/>
      <c r="O999" s="51"/>
      <c r="P999" s="51"/>
      <c r="Q999" s="51"/>
      <c r="R999" s="51"/>
      <c r="S999" s="51"/>
      <c r="T999" s="51"/>
      <c r="U999" s="51"/>
      <c r="V999" s="51"/>
      <c r="W999" s="51"/>
      <c r="X999" s="51"/>
      <c r="Y999" s="51"/>
      <c r="Z999" s="51"/>
      <c r="AA999" s="51"/>
      <c r="AB999" s="51"/>
      <c r="AC999" s="51"/>
      <c r="AD999" s="51"/>
      <c r="AE999" s="51"/>
    </row>
    <row r="1000" spans="11:31">
      <c r="K1000" s="51" t="str">
        <f t="shared" si="43"/>
        <v>-</v>
      </c>
      <c r="L1000" s="51"/>
      <c r="M1000" s="51"/>
      <c r="N1000" s="51"/>
      <c r="O1000" s="51"/>
      <c r="P1000" s="51"/>
      <c r="Q1000" s="51"/>
      <c r="R1000" s="51"/>
      <c r="S1000" s="51"/>
      <c r="T1000" s="51"/>
      <c r="U1000" s="51"/>
      <c r="V1000" s="51"/>
      <c r="W1000" s="51"/>
      <c r="X1000" s="51"/>
      <c r="Y1000" s="51"/>
      <c r="Z1000" s="51"/>
      <c r="AA1000" s="51"/>
      <c r="AB1000" s="51"/>
      <c r="AC1000" s="51"/>
      <c r="AD1000" s="51"/>
      <c r="AE1000" s="51"/>
    </row>
    <row r="1001" spans="11:31">
      <c r="K1001" s="51" t="str">
        <f t="shared" si="43"/>
        <v>-</v>
      </c>
      <c r="L1001" s="51"/>
      <c r="M1001" s="51"/>
      <c r="N1001" s="51"/>
      <c r="O1001" s="51"/>
      <c r="P1001" s="51"/>
      <c r="Q1001" s="51"/>
      <c r="R1001" s="51"/>
      <c r="S1001" s="51"/>
      <c r="T1001" s="51"/>
      <c r="U1001" s="51"/>
      <c r="V1001" s="51"/>
      <c r="W1001" s="51"/>
      <c r="X1001" s="51"/>
      <c r="Y1001" s="51"/>
      <c r="Z1001" s="51"/>
      <c r="AA1001" s="51"/>
      <c r="AB1001" s="51"/>
      <c r="AC1001" s="51"/>
      <c r="AD1001" s="51"/>
      <c r="AE1001" s="51"/>
    </row>
    <row r="1002" spans="11:31">
      <c r="K1002" s="51" t="str">
        <f t="shared" si="43"/>
        <v>-</v>
      </c>
      <c r="L1002" s="51"/>
      <c r="M1002" s="51"/>
      <c r="N1002" s="51"/>
      <c r="O1002" s="51"/>
      <c r="P1002" s="51"/>
      <c r="Q1002" s="51"/>
      <c r="R1002" s="51"/>
      <c r="S1002" s="51"/>
      <c r="T1002" s="51"/>
      <c r="U1002" s="51"/>
      <c r="V1002" s="51"/>
      <c r="W1002" s="51"/>
      <c r="X1002" s="51"/>
      <c r="Y1002" s="51"/>
      <c r="Z1002" s="51"/>
      <c r="AA1002" s="51"/>
      <c r="AB1002" s="51"/>
      <c r="AC1002" s="51"/>
      <c r="AD1002" s="51"/>
      <c r="AE1002" s="51"/>
    </row>
    <row r="1003" spans="11:31">
      <c r="K1003" s="51" t="str">
        <f t="shared" si="43"/>
        <v>-</v>
      </c>
      <c r="L1003" s="51"/>
      <c r="M1003" s="51"/>
      <c r="N1003" s="51"/>
      <c r="O1003" s="51"/>
      <c r="P1003" s="51"/>
      <c r="Q1003" s="51"/>
      <c r="R1003" s="51"/>
      <c r="S1003" s="51"/>
      <c r="T1003" s="51"/>
      <c r="U1003" s="51"/>
      <c r="V1003" s="51"/>
      <c r="W1003" s="51"/>
      <c r="X1003" s="51"/>
      <c r="Y1003" s="51"/>
      <c r="Z1003" s="51"/>
      <c r="AA1003" s="51"/>
      <c r="AB1003" s="51"/>
      <c r="AC1003" s="51"/>
      <c r="AD1003" s="51"/>
      <c r="AE1003" s="51"/>
    </row>
    <row r="1004" spans="11:31">
      <c r="K1004" s="51" t="str">
        <f t="shared" si="43"/>
        <v>-</v>
      </c>
      <c r="L1004" s="51"/>
      <c r="M1004" s="51"/>
      <c r="N1004" s="51"/>
      <c r="O1004" s="51"/>
      <c r="P1004" s="51"/>
      <c r="Q1004" s="51"/>
      <c r="R1004" s="51"/>
      <c r="S1004" s="51"/>
      <c r="T1004" s="51"/>
      <c r="U1004" s="51"/>
      <c r="V1004" s="51"/>
      <c r="W1004" s="51"/>
      <c r="X1004" s="51"/>
      <c r="Y1004" s="51"/>
      <c r="Z1004" s="51"/>
      <c r="AA1004" s="51"/>
      <c r="AB1004" s="51"/>
      <c r="AC1004" s="51"/>
      <c r="AD1004" s="51"/>
      <c r="AE1004" s="51"/>
    </row>
    <row r="1005" spans="11:31">
      <c r="K1005" s="51" t="str">
        <f t="shared" si="43"/>
        <v>-</v>
      </c>
      <c r="L1005" s="51"/>
      <c r="M1005" s="51"/>
      <c r="N1005" s="51"/>
      <c r="O1005" s="51"/>
      <c r="P1005" s="51"/>
      <c r="Q1005" s="51"/>
      <c r="R1005" s="51"/>
      <c r="S1005" s="51"/>
      <c r="T1005" s="51"/>
      <c r="U1005" s="51"/>
      <c r="V1005" s="51"/>
      <c r="W1005" s="51"/>
      <c r="X1005" s="51"/>
      <c r="Y1005" s="51"/>
      <c r="Z1005" s="51"/>
      <c r="AA1005" s="51"/>
      <c r="AB1005" s="51"/>
      <c r="AC1005" s="51"/>
      <c r="AD1005" s="51"/>
      <c r="AE1005" s="51"/>
    </row>
    <row r="1006" spans="11:31">
      <c r="K1006" s="51" t="str">
        <f t="shared" si="43"/>
        <v>-</v>
      </c>
      <c r="L1006" s="51"/>
      <c r="M1006" s="51"/>
      <c r="N1006" s="51"/>
      <c r="O1006" s="51"/>
      <c r="P1006" s="51"/>
      <c r="Q1006" s="51"/>
      <c r="R1006" s="51"/>
      <c r="S1006" s="51"/>
      <c r="T1006" s="51"/>
      <c r="U1006" s="51"/>
      <c r="V1006" s="51"/>
      <c r="W1006" s="51"/>
      <c r="X1006" s="51"/>
      <c r="Y1006" s="51"/>
      <c r="Z1006" s="51"/>
      <c r="AA1006" s="51"/>
      <c r="AB1006" s="51"/>
      <c r="AC1006" s="51"/>
      <c r="AD1006" s="51"/>
      <c r="AE1006" s="51"/>
    </row>
    <row r="1007" spans="11:31">
      <c r="K1007" s="51" t="str">
        <f t="shared" si="43"/>
        <v>-</v>
      </c>
      <c r="L1007" s="51"/>
      <c r="M1007" s="51"/>
      <c r="N1007" s="51"/>
      <c r="O1007" s="51"/>
      <c r="P1007" s="51"/>
      <c r="Q1007" s="51"/>
      <c r="R1007" s="51"/>
      <c r="S1007" s="51"/>
      <c r="T1007" s="51"/>
      <c r="U1007" s="51"/>
      <c r="V1007" s="51"/>
      <c r="W1007" s="51"/>
      <c r="X1007" s="51"/>
      <c r="Y1007" s="51"/>
      <c r="Z1007" s="51"/>
      <c r="AA1007" s="51"/>
      <c r="AB1007" s="51"/>
      <c r="AC1007" s="51"/>
      <c r="AD1007" s="51"/>
      <c r="AE1007" s="51"/>
    </row>
    <row r="1008" spans="11:31">
      <c r="K1008" s="51" t="str">
        <f t="shared" si="43"/>
        <v>-</v>
      </c>
      <c r="L1008" s="51"/>
      <c r="M1008" s="51"/>
      <c r="N1008" s="51"/>
      <c r="O1008" s="51"/>
      <c r="P1008" s="51"/>
      <c r="Q1008" s="51"/>
      <c r="R1008" s="51"/>
      <c r="S1008" s="51"/>
      <c r="T1008" s="51"/>
      <c r="U1008" s="51"/>
      <c r="V1008" s="51"/>
      <c r="W1008" s="51"/>
      <c r="X1008" s="51"/>
      <c r="Y1008" s="51"/>
      <c r="Z1008" s="51"/>
      <c r="AA1008" s="51"/>
      <c r="AB1008" s="51"/>
      <c r="AC1008" s="51"/>
      <c r="AD1008" s="51"/>
      <c r="AE1008" s="51"/>
    </row>
    <row r="1009" spans="11:31">
      <c r="K1009" s="51" t="str">
        <f t="shared" si="43"/>
        <v>-</v>
      </c>
      <c r="L1009" s="51"/>
      <c r="M1009" s="51"/>
      <c r="N1009" s="51"/>
      <c r="O1009" s="51"/>
      <c r="P1009" s="51"/>
      <c r="Q1009" s="51"/>
      <c r="R1009" s="51"/>
      <c r="S1009" s="51"/>
      <c r="T1009" s="51"/>
      <c r="U1009" s="51"/>
      <c r="V1009" s="51"/>
      <c r="W1009" s="51"/>
      <c r="X1009" s="51"/>
      <c r="Y1009" s="51"/>
      <c r="Z1009" s="51"/>
      <c r="AA1009" s="51"/>
      <c r="AB1009" s="51"/>
      <c r="AC1009" s="51"/>
      <c r="AD1009" s="51"/>
      <c r="AE1009" s="51"/>
    </row>
    <row r="1010" spans="11:31">
      <c r="K1010" s="51" t="str">
        <f t="shared" si="43"/>
        <v>-</v>
      </c>
      <c r="L1010" s="51"/>
      <c r="M1010" s="51"/>
      <c r="N1010" s="51"/>
      <c r="O1010" s="51"/>
      <c r="P1010" s="51"/>
      <c r="Q1010" s="51"/>
      <c r="R1010" s="51"/>
      <c r="S1010" s="51"/>
      <c r="T1010" s="51"/>
      <c r="U1010" s="51"/>
      <c r="V1010" s="51"/>
      <c r="W1010" s="51"/>
      <c r="X1010" s="51"/>
      <c r="Y1010" s="51"/>
      <c r="Z1010" s="51"/>
      <c r="AA1010" s="51"/>
      <c r="AB1010" s="51"/>
      <c r="AC1010" s="51"/>
      <c r="AD1010" s="51"/>
      <c r="AE1010" s="51"/>
    </row>
    <row r="1011" spans="11:31">
      <c r="K1011" s="51" t="str">
        <f t="shared" si="43"/>
        <v>-</v>
      </c>
      <c r="L1011" s="51"/>
      <c r="M1011" s="51"/>
      <c r="N1011" s="51"/>
      <c r="O1011" s="51"/>
      <c r="P1011" s="51"/>
      <c r="Q1011" s="51"/>
      <c r="R1011" s="51"/>
      <c r="S1011" s="51"/>
      <c r="T1011" s="51"/>
      <c r="U1011" s="51"/>
      <c r="V1011" s="51"/>
      <c r="W1011" s="51"/>
      <c r="X1011" s="51"/>
      <c r="Y1011" s="51"/>
      <c r="Z1011" s="51"/>
      <c r="AA1011" s="51"/>
      <c r="AB1011" s="51"/>
      <c r="AC1011" s="51"/>
      <c r="AD1011" s="51"/>
      <c r="AE1011" s="51"/>
    </row>
    <row r="1012" spans="11:31">
      <c r="K1012" s="51" t="str">
        <f t="shared" si="43"/>
        <v>-</v>
      </c>
      <c r="L1012" s="51"/>
      <c r="M1012" s="51"/>
      <c r="N1012" s="51"/>
      <c r="O1012" s="51"/>
      <c r="P1012" s="51"/>
      <c r="Q1012" s="51"/>
      <c r="R1012" s="51"/>
      <c r="S1012" s="51"/>
      <c r="T1012" s="51"/>
      <c r="U1012" s="51"/>
      <c r="V1012" s="51"/>
      <c r="W1012" s="51"/>
      <c r="X1012" s="51"/>
      <c r="Y1012" s="51"/>
      <c r="Z1012" s="51"/>
      <c r="AA1012" s="51"/>
      <c r="AB1012" s="51"/>
      <c r="AC1012" s="51"/>
      <c r="AD1012" s="51"/>
      <c r="AE1012" s="51"/>
    </row>
    <row r="1013" spans="11:31">
      <c r="K1013" s="51" t="str">
        <f t="shared" si="43"/>
        <v>-</v>
      </c>
      <c r="L1013" s="51"/>
      <c r="M1013" s="51"/>
      <c r="N1013" s="51"/>
      <c r="O1013" s="51"/>
      <c r="P1013" s="51"/>
      <c r="Q1013" s="51"/>
      <c r="R1013" s="51"/>
      <c r="S1013" s="51"/>
      <c r="T1013" s="51"/>
      <c r="U1013" s="51"/>
      <c r="V1013" s="51"/>
      <c r="W1013" s="51"/>
      <c r="X1013" s="51"/>
      <c r="Y1013" s="51"/>
      <c r="Z1013" s="51"/>
      <c r="AA1013" s="51"/>
      <c r="AB1013" s="51"/>
      <c r="AC1013" s="51"/>
      <c r="AD1013" s="51"/>
      <c r="AE1013" s="51"/>
    </row>
    <row r="1014" spans="11:31">
      <c r="K1014" s="51" t="str">
        <f t="shared" si="43"/>
        <v>-</v>
      </c>
      <c r="L1014" s="51"/>
      <c r="M1014" s="51"/>
      <c r="N1014" s="51"/>
      <c r="O1014" s="51"/>
      <c r="P1014" s="51"/>
      <c r="Q1014" s="51"/>
      <c r="R1014" s="51"/>
      <c r="S1014" s="51"/>
      <c r="T1014" s="51"/>
      <c r="U1014" s="51"/>
      <c r="V1014" s="51"/>
      <c r="W1014" s="51"/>
      <c r="X1014" s="51"/>
      <c r="Y1014" s="51"/>
      <c r="Z1014" s="51"/>
      <c r="AA1014" s="51"/>
      <c r="AB1014" s="51"/>
      <c r="AC1014" s="51"/>
      <c r="AD1014" s="51"/>
      <c r="AE1014" s="51"/>
    </row>
    <row r="1015" spans="11:31">
      <c r="K1015" s="51" t="str">
        <f t="shared" si="43"/>
        <v>-</v>
      </c>
      <c r="L1015" s="51"/>
      <c r="M1015" s="51"/>
      <c r="N1015" s="51"/>
      <c r="O1015" s="51"/>
      <c r="P1015" s="51"/>
      <c r="Q1015" s="51"/>
      <c r="R1015" s="51"/>
      <c r="S1015" s="51"/>
      <c r="T1015" s="51"/>
      <c r="U1015" s="51"/>
      <c r="V1015" s="51"/>
      <c r="W1015" s="51"/>
      <c r="X1015" s="51"/>
      <c r="Y1015" s="51"/>
      <c r="Z1015" s="51"/>
      <c r="AA1015" s="51"/>
      <c r="AB1015" s="51"/>
      <c r="AC1015" s="51"/>
      <c r="AD1015" s="51"/>
      <c r="AE1015" s="51"/>
    </row>
    <row r="1016" spans="11:31">
      <c r="K1016" s="51" t="str">
        <f t="shared" si="43"/>
        <v>-</v>
      </c>
      <c r="L1016" s="51"/>
      <c r="M1016" s="51"/>
      <c r="N1016" s="51"/>
      <c r="O1016" s="51"/>
      <c r="P1016" s="51"/>
      <c r="Q1016" s="51"/>
      <c r="R1016" s="51"/>
      <c r="S1016" s="51"/>
      <c r="T1016" s="51"/>
      <c r="U1016" s="51"/>
      <c r="V1016" s="51"/>
      <c r="W1016" s="51"/>
      <c r="X1016" s="51"/>
      <c r="Y1016" s="51"/>
      <c r="Z1016" s="51"/>
      <c r="AA1016" s="51"/>
      <c r="AB1016" s="51"/>
      <c r="AC1016" s="51"/>
      <c r="AD1016" s="51"/>
      <c r="AE1016" s="51"/>
    </row>
    <row r="1017" spans="11:31">
      <c r="K1017" s="51" t="str">
        <f t="shared" si="43"/>
        <v>-</v>
      </c>
      <c r="L1017" s="51"/>
      <c r="M1017" s="51"/>
      <c r="N1017" s="51"/>
      <c r="O1017" s="51"/>
      <c r="P1017" s="51"/>
      <c r="Q1017" s="51"/>
      <c r="R1017" s="51"/>
      <c r="S1017" s="51"/>
      <c r="T1017" s="51"/>
      <c r="U1017" s="51"/>
      <c r="V1017" s="51"/>
      <c r="W1017" s="51"/>
      <c r="X1017" s="51"/>
      <c r="Y1017" s="51"/>
      <c r="Z1017" s="51"/>
      <c r="AA1017" s="51"/>
      <c r="AB1017" s="51"/>
      <c r="AC1017" s="51"/>
      <c r="AD1017" s="51"/>
      <c r="AE1017" s="51"/>
    </row>
    <row r="1018" spans="11:31">
      <c r="K1018" s="51" t="str">
        <f t="shared" si="43"/>
        <v>-</v>
      </c>
      <c r="L1018" s="51"/>
      <c r="M1018" s="51"/>
      <c r="N1018" s="51"/>
      <c r="O1018" s="51"/>
      <c r="P1018" s="51"/>
      <c r="Q1018" s="51"/>
      <c r="R1018" s="51"/>
      <c r="S1018" s="51"/>
      <c r="T1018" s="51"/>
      <c r="U1018" s="51"/>
      <c r="V1018" s="51"/>
      <c r="W1018" s="51"/>
      <c r="X1018" s="51"/>
      <c r="Y1018" s="51"/>
      <c r="Z1018" s="51"/>
      <c r="AA1018" s="51"/>
      <c r="AB1018" s="51"/>
      <c r="AC1018" s="51"/>
      <c r="AD1018" s="51"/>
      <c r="AE1018" s="51"/>
    </row>
    <row r="1019" spans="11:31">
      <c r="K1019" s="51" t="str">
        <f t="shared" si="43"/>
        <v>-</v>
      </c>
      <c r="L1019" s="51"/>
      <c r="M1019" s="51"/>
      <c r="N1019" s="51"/>
      <c r="O1019" s="51"/>
      <c r="P1019" s="51"/>
      <c r="Q1019" s="51"/>
      <c r="R1019" s="51"/>
      <c r="S1019" s="51"/>
      <c r="T1019" s="51"/>
      <c r="U1019" s="51"/>
      <c r="V1019" s="51"/>
      <c r="W1019" s="51"/>
      <c r="X1019" s="51"/>
      <c r="Y1019" s="51"/>
      <c r="Z1019" s="51"/>
      <c r="AA1019" s="51"/>
      <c r="AB1019" s="51"/>
      <c r="AC1019" s="51"/>
      <c r="AD1019" s="51"/>
      <c r="AE1019" s="51"/>
    </row>
    <row r="1020" spans="11:31">
      <c r="K1020" s="51" t="str">
        <f t="shared" si="43"/>
        <v>-</v>
      </c>
      <c r="L1020" s="51"/>
      <c r="M1020" s="51"/>
      <c r="N1020" s="51"/>
      <c r="O1020" s="51"/>
      <c r="P1020" s="51"/>
      <c r="Q1020" s="51"/>
      <c r="R1020" s="51"/>
      <c r="S1020" s="51"/>
      <c r="T1020" s="51"/>
      <c r="U1020" s="51"/>
      <c r="V1020" s="51"/>
      <c r="W1020" s="51"/>
      <c r="X1020" s="51"/>
      <c r="Y1020" s="51"/>
      <c r="Z1020" s="51"/>
      <c r="AA1020" s="51"/>
      <c r="AB1020" s="51"/>
      <c r="AC1020" s="51"/>
      <c r="AD1020" s="51"/>
      <c r="AE1020" s="51"/>
    </row>
    <row r="1021" spans="11:31">
      <c r="K1021" s="51" t="str">
        <f t="shared" si="43"/>
        <v>-</v>
      </c>
      <c r="L1021" s="51"/>
      <c r="M1021" s="51"/>
      <c r="N1021" s="51"/>
      <c r="O1021" s="51"/>
      <c r="P1021" s="51"/>
      <c r="Q1021" s="51"/>
      <c r="R1021" s="51"/>
      <c r="S1021" s="51"/>
      <c r="T1021" s="51"/>
      <c r="U1021" s="51"/>
      <c r="V1021" s="51"/>
      <c r="W1021" s="51"/>
      <c r="X1021" s="51"/>
      <c r="Y1021" s="51"/>
      <c r="Z1021" s="51"/>
      <c r="AA1021" s="51"/>
      <c r="AB1021" s="51"/>
      <c r="AC1021" s="51"/>
      <c r="AD1021" s="51"/>
      <c r="AE1021" s="51"/>
    </row>
    <row r="1022" spans="11:31">
      <c r="K1022" s="51" t="str">
        <f t="shared" si="43"/>
        <v>-</v>
      </c>
      <c r="L1022" s="51"/>
      <c r="M1022" s="51"/>
      <c r="N1022" s="51"/>
      <c r="O1022" s="51"/>
      <c r="P1022" s="51"/>
      <c r="Q1022" s="51"/>
      <c r="R1022" s="51"/>
      <c r="S1022" s="51"/>
      <c r="T1022" s="51"/>
      <c r="U1022" s="51"/>
      <c r="V1022" s="51"/>
      <c r="W1022" s="51"/>
      <c r="X1022" s="51"/>
      <c r="Y1022" s="51"/>
      <c r="Z1022" s="51"/>
      <c r="AA1022" s="51"/>
      <c r="AB1022" s="51"/>
      <c r="AC1022" s="51"/>
      <c r="AD1022" s="51"/>
      <c r="AE1022" s="51"/>
    </row>
    <row r="1023" spans="11:31">
      <c r="K1023" s="51" t="str">
        <f t="shared" si="43"/>
        <v>-</v>
      </c>
      <c r="L1023" s="51"/>
      <c r="M1023" s="51"/>
      <c r="N1023" s="51"/>
      <c r="O1023" s="51"/>
      <c r="P1023" s="51"/>
      <c r="Q1023" s="51"/>
      <c r="R1023" s="51"/>
      <c r="S1023" s="51"/>
      <c r="T1023" s="51"/>
      <c r="U1023" s="51"/>
      <c r="V1023" s="51"/>
      <c r="W1023" s="51"/>
      <c r="X1023" s="51"/>
      <c r="Y1023" s="51"/>
      <c r="Z1023" s="51"/>
      <c r="AA1023" s="51"/>
      <c r="AB1023" s="51"/>
      <c r="AC1023" s="51"/>
      <c r="AD1023" s="51"/>
      <c r="AE1023" s="51"/>
    </row>
    <row r="1024" spans="11:31">
      <c r="K1024" s="51" t="str">
        <f t="shared" si="43"/>
        <v>-</v>
      </c>
      <c r="L1024" s="51"/>
      <c r="M1024" s="51"/>
      <c r="N1024" s="51"/>
      <c r="O1024" s="51"/>
      <c r="P1024" s="51"/>
      <c r="Q1024" s="51"/>
      <c r="R1024" s="51"/>
      <c r="S1024" s="51"/>
      <c r="T1024" s="51"/>
      <c r="U1024" s="51"/>
      <c r="V1024" s="51"/>
      <c r="W1024" s="51"/>
      <c r="X1024" s="51"/>
      <c r="Y1024" s="51"/>
      <c r="Z1024" s="51"/>
      <c r="AA1024" s="51"/>
      <c r="AB1024" s="51"/>
      <c r="AC1024" s="51"/>
      <c r="AD1024" s="51"/>
      <c r="AE1024" s="51"/>
    </row>
    <row r="1025" spans="11:31">
      <c r="K1025" s="51" t="str">
        <f t="shared" si="43"/>
        <v>-</v>
      </c>
      <c r="L1025" s="51"/>
      <c r="M1025" s="51"/>
      <c r="N1025" s="51"/>
      <c r="O1025" s="51"/>
      <c r="P1025" s="51"/>
      <c r="Q1025" s="51"/>
      <c r="R1025" s="51"/>
      <c r="S1025" s="51"/>
      <c r="T1025" s="51"/>
      <c r="U1025" s="51"/>
      <c r="V1025" s="51"/>
      <c r="W1025" s="51"/>
      <c r="X1025" s="51"/>
      <c r="Y1025" s="51"/>
      <c r="Z1025" s="51"/>
      <c r="AA1025" s="51"/>
      <c r="AB1025" s="51"/>
      <c r="AC1025" s="51"/>
      <c r="AD1025" s="51"/>
      <c r="AE1025" s="51"/>
    </row>
    <row r="1026" spans="11:31">
      <c r="K1026" s="51" t="str">
        <f t="shared" si="43"/>
        <v>-</v>
      </c>
      <c r="L1026" s="51"/>
      <c r="M1026" s="51"/>
      <c r="N1026" s="51"/>
      <c r="O1026" s="51"/>
      <c r="P1026" s="51"/>
      <c r="Q1026" s="51"/>
      <c r="R1026" s="51"/>
      <c r="S1026" s="51"/>
      <c r="T1026" s="51"/>
      <c r="U1026" s="51"/>
      <c r="V1026" s="51"/>
      <c r="W1026" s="51"/>
      <c r="X1026" s="51"/>
      <c r="Y1026" s="51"/>
      <c r="Z1026" s="51"/>
      <c r="AA1026" s="51"/>
      <c r="AB1026" s="51"/>
      <c r="AC1026" s="51"/>
      <c r="AD1026" s="51"/>
      <c r="AE1026" s="51"/>
    </row>
    <row r="1027" spans="11:31">
      <c r="K1027" s="51" t="str">
        <f t="shared" si="43"/>
        <v>-</v>
      </c>
      <c r="L1027" s="51"/>
      <c r="M1027" s="51"/>
      <c r="N1027" s="51"/>
      <c r="O1027" s="51"/>
      <c r="P1027" s="51"/>
      <c r="Q1027" s="51"/>
      <c r="R1027" s="51"/>
      <c r="S1027" s="51"/>
      <c r="T1027" s="51"/>
      <c r="U1027" s="51"/>
      <c r="V1027" s="51"/>
      <c r="W1027" s="51"/>
      <c r="X1027" s="51"/>
      <c r="Y1027" s="51"/>
      <c r="Z1027" s="51"/>
      <c r="AA1027" s="51"/>
      <c r="AB1027" s="51"/>
      <c r="AC1027" s="51"/>
      <c r="AD1027" s="51"/>
      <c r="AE1027" s="51"/>
    </row>
    <row r="1028" spans="11:31">
      <c r="K1028" s="51" t="str">
        <f t="shared" ref="K1028:K1091" si="44">CONCATENATE(H1028,"-",I1028)</f>
        <v>-</v>
      </c>
      <c r="L1028" s="51"/>
      <c r="M1028" s="51"/>
      <c r="N1028" s="51"/>
      <c r="O1028" s="51"/>
      <c r="P1028" s="51"/>
      <c r="Q1028" s="51"/>
      <c r="R1028" s="51"/>
      <c r="S1028" s="51"/>
      <c r="T1028" s="51"/>
      <c r="U1028" s="51"/>
      <c r="V1028" s="51"/>
      <c r="W1028" s="51"/>
      <c r="X1028" s="51"/>
      <c r="Y1028" s="51"/>
      <c r="Z1028" s="51"/>
      <c r="AA1028" s="51"/>
      <c r="AB1028" s="51"/>
      <c r="AC1028" s="51"/>
      <c r="AD1028" s="51"/>
      <c r="AE1028" s="51"/>
    </row>
    <row r="1029" spans="11:31">
      <c r="K1029" s="51" t="str">
        <f t="shared" si="44"/>
        <v>-</v>
      </c>
      <c r="L1029" s="51"/>
      <c r="M1029" s="51"/>
      <c r="N1029" s="51"/>
      <c r="O1029" s="51"/>
      <c r="P1029" s="51"/>
      <c r="Q1029" s="51"/>
      <c r="R1029" s="51"/>
      <c r="S1029" s="51"/>
      <c r="T1029" s="51"/>
      <c r="U1029" s="51"/>
      <c r="V1029" s="51"/>
      <c r="W1029" s="51"/>
      <c r="X1029" s="51"/>
      <c r="Y1029" s="51"/>
      <c r="Z1029" s="51"/>
      <c r="AA1029" s="51"/>
      <c r="AB1029" s="51"/>
      <c r="AC1029" s="51"/>
      <c r="AD1029" s="51"/>
      <c r="AE1029" s="51"/>
    </row>
    <row r="1030" spans="11:31">
      <c r="K1030" s="51" t="str">
        <f t="shared" si="44"/>
        <v>-</v>
      </c>
      <c r="L1030" s="51"/>
      <c r="M1030" s="51"/>
      <c r="N1030" s="51"/>
      <c r="O1030" s="51"/>
      <c r="P1030" s="51"/>
      <c r="Q1030" s="51"/>
      <c r="R1030" s="51"/>
      <c r="S1030" s="51"/>
      <c r="T1030" s="51"/>
      <c r="U1030" s="51"/>
      <c r="V1030" s="51"/>
      <c r="W1030" s="51"/>
      <c r="X1030" s="51"/>
      <c r="Y1030" s="51"/>
      <c r="Z1030" s="51"/>
      <c r="AA1030" s="51"/>
      <c r="AB1030" s="51"/>
      <c r="AC1030" s="51"/>
      <c r="AD1030" s="51"/>
      <c r="AE1030" s="51"/>
    </row>
    <row r="1031" spans="11:31">
      <c r="K1031" s="51" t="str">
        <f t="shared" si="44"/>
        <v>-</v>
      </c>
      <c r="L1031" s="51"/>
      <c r="M1031" s="51"/>
      <c r="N1031" s="51"/>
      <c r="O1031" s="51"/>
      <c r="P1031" s="51"/>
      <c r="Q1031" s="51"/>
      <c r="R1031" s="51"/>
      <c r="S1031" s="51"/>
      <c r="T1031" s="51"/>
      <c r="U1031" s="51"/>
      <c r="V1031" s="51"/>
      <c r="W1031" s="51"/>
      <c r="X1031" s="51"/>
      <c r="Y1031" s="51"/>
      <c r="Z1031" s="51"/>
      <c r="AA1031" s="51"/>
      <c r="AB1031" s="51"/>
      <c r="AC1031" s="51"/>
      <c r="AD1031" s="51"/>
      <c r="AE1031" s="51"/>
    </row>
    <row r="1032" spans="11:31">
      <c r="K1032" s="51" t="str">
        <f t="shared" si="44"/>
        <v>-</v>
      </c>
      <c r="L1032" s="51"/>
      <c r="M1032" s="51"/>
      <c r="N1032" s="51"/>
      <c r="O1032" s="51"/>
      <c r="P1032" s="51"/>
      <c r="Q1032" s="51"/>
      <c r="R1032" s="51"/>
      <c r="S1032" s="51"/>
      <c r="T1032" s="51"/>
      <c r="U1032" s="51"/>
      <c r="V1032" s="51"/>
      <c r="W1032" s="51"/>
      <c r="X1032" s="51"/>
      <c r="Y1032" s="51"/>
      <c r="Z1032" s="51"/>
      <c r="AA1032" s="51"/>
      <c r="AB1032" s="51"/>
      <c r="AC1032" s="51"/>
      <c r="AD1032" s="51"/>
      <c r="AE1032" s="51"/>
    </row>
    <row r="1033" spans="11:31">
      <c r="K1033" s="51" t="str">
        <f t="shared" si="44"/>
        <v>-</v>
      </c>
      <c r="L1033" s="51"/>
      <c r="M1033" s="51"/>
      <c r="N1033" s="51"/>
      <c r="O1033" s="51"/>
      <c r="P1033" s="51"/>
      <c r="Q1033" s="51"/>
      <c r="R1033" s="51"/>
      <c r="S1033" s="51"/>
      <c r="T1033" s="51"/>
      <c r="U1033" s="51"/>
      <c r="V1033" s="51"/>
      <c r="W1033" s="51"/>
      <c r="X1033" s="51"/>
      <c r="Y1033" s="51"/>
      <c r="Z1033" s="51"/>
      <c r="AA1033" s="51"/>
      <c r="AB1033" s="51"/>
      <c r="AC1033" s="51"/>
      <c r="AD1033" s="51"/>
      <c r="AE1033" s="51"/>
    </row>
    <row r="1034" spans="11:31">
      <c r="K1034" s="51" t="str">
        <f t="shared" si="44"/>
        <v>-</v>
      </c>
      <c r="L1034" s="51"/>
      <c r="M1034" s="51"/>
      <c r="N1034" s="51"/>
      <c r="O1034" s="51"/>
      <c r="P1034" s="51"/>
      <c r="Q1034" s="51"/>
      <c r="R1034" s="51"/>
      <c r="S1034" s="51"/>
      <c r="T1034" s="51"/>
      <c r="U1034" s="51"/>
      <c r="V1034" s="51"/>
      <c r="W1034" s="51"/>
      <c r="X1034" s="51"/>
      <c r="Y1034" s="51"/>
      <c r="Z1034" s="51"/>
      <c r="AA1034" s="51"/>
      <c r="AB1034" s="51"/>
      <c r="AC1034" s="51"/>
      <c r="AD1034" s="51"/>
      <c r="AE1034" s="51"/>
    </row>
    <row r="1035" spans="11:31">
      <c r="K1035" s="51" t="str">
        <f t="shared" si="44"/>
        <v>-</v>
      </c>
      <c r="L1035" s="51"/>
      <c r="M1035" s="51"/>
      <c r="N1035" s="51"/>
      <c r="O1035" s="51"/>
      <c r="P1035" s="51"/>
      <c r="Q1035" s="51"/>
      <c r="R1035" s="51"/>
      <c r="S1035" s="51"/>
      <c r="T1035" s="51"/>
      <c r="U1035" s="51"/>
      <c r="V1035" s="51"/>
      <c r="W1035" s="51"/>
      <c r="X1035" s="51"/>
      <c r="Y1035" s="51"/>
      <c r="Z1035" s="51"/>
      <c r="AA1035" s="51"/>
      <c r="AB1035" s="51"/>
      <c r="AC1035" s="51"/>
      <c r="AD1035" s="51"/>
      <c r="AE1035" s="51"/>
    </row>
    <row r="1036" spans="11:31">
      <c r="K1036" s="51" t="str">
        <f t="shared" si="44"/>
        <v>-</v>
      </c>
      <c r="L1036" s="51"/>
      <c r="M1036" s="51"/>
      <c r="N1036" s="51"/>
      <c r="O1036" s="51"/>
      <c r="P1036" s="51"/>
      <c r="Q1036" s="51"/>
      <c r="R1036" s="51"/>
      <c r="S1036" s="51"/>
      <c r="T1036" s="51"/>
      <c r="U1036" s="51"/>
      <c r="V1036" s="51"/>
      <c r="W1036" s="51"/>
      <c r="X1036" s="51"/>
      <c r="Y1036" s="51"/>
      <c r="Z1036" s="51"/>
      <c r="AA1036" s="51"/>
      <c r="AB1036" s="51"/>
      <c r="AC1036" s="51"/>
      <c r="AD1036" s="51"/>
      <c r="AE1036" s="51"/>
    </row>
    <row r="1037" spans="11:31">
      <c r="K1037" s="51" t="str">
        <f t="shared" si="44"/>
        <v>-</v>
      </c>
      <c r="L1037" s="51"/>
      <c r="M1037" s="51"/>
      <c r="N1037" s="51"/>
      <c r="O1037" s="51"/>
      <c r="P1037" s="51"/>
      <c r="Q1037" s="51"/>
      <c r="R1037" s="51"/>
      <c r="S1037" s="51"/>
      <c r="T1037" s="51"/>
      <c r="U1037" s="51"/>
      <c r="V1037" s="51"/>
      <c r="W1037" s="51"/>
      <c r="X1037" s="51"/>
      <c r="Y1037" s="51"/>
      <c r="Z1037" s="51"/>
      <c r="AA1037" s="51"/>
      <c r="AB1037" s="51"/>
      <c r="AC1037" s="51"/>
      <c r="AD1037" s="51"/>
      <c r="AE1037" s="51"/>
    </row>
    <row r="1038" spans="11:31">
      <c r="K1038" s="51" t="str">
        <f t="shared" si="44"/>
        <v>-</v>
      </c>
      <c r="L1038" s="51"/>
      <c r="M1038" s="51"/>
      <c r="N1038" s="51"/>
      <c r="O1038" s="51"/>
      <c r="P1038" s="51"/>
      <c r="Q1038" s="51"/>
      <c r="R1038" s="51"/>
      <c r="S1038" s="51"/>
      <c r="T1038" s="51"/>
      <c r="U1038" s="51"/>
      <c r="V1038" s="51"/>
      <c r="W1038" s="51"/>
      <c r="X1038" s="51"/>
      <c r="Y1038" s="51"/>
      <c r="Z1038" s="51"/>
      <c r="AA1038" s="51"/>
      <c r="AB1038" s="51"/>
      <c r="AC1038" s="51"/>
      <c r="AD1038" s="51"/>
      <c r="AE1038" s="51"/>
    </row>
    <row r="1039" spans="11:31">
      <c r="K1039" s="51" t="str">
        <f t="shared" si="44"/>
        <v>-</v>
      </c>
      <c r="L1039" s="51"/>
      <c r="M1039" s="51"/>
      <c r="N1039" s="51"/>
      <c r="O1039" s="51"/>
      <c r="P1039" s="51"/>
      <c r="Q1039" s="51"/>
      <c r="R1039" s="51"/>
      <c r="S1039" s="51"/>
      <c r="T1039" s="51"/>
      <c r="U1039" s="51"/>
      <c r="V1039" s="51"/>
      <c r="W1039" s="51"/>
      <c r="X1039" s="51"/>
      <c r="Y1039" s="51"/>
      <c r="Z1039" s="51"/>
      <c r="AA1039" s="51"/>
      <c r="AB1039" s="51"/>
      <c r="AC1039" s="51"/>
      <c r="AD1039" s="51"/>
      <c r="AE1039" s="51"/>
    </row>
    <row r="1040" spans="11:31">
      <c r="K1040" s="51" t="str">
        <f t="shared" si="44"/>
        <v>-</v>
      </c>
      <c r="L1040" s="51"/>
      <c r="M1040" s="51"/>
      <c r="N1040" s="51"/>
      <c r="O1040" s="51"/>
      <c r="P1040" s="51"/>
      <c r="Q1040" s="51"/>
      <c r="R1040" s="51"/>
      <c r="S1040" s="51"/>
      <c r="T1040" s="51"/>
      <c r="U1040" s="51"/>
      <c r="V1040" s="51"/>
      <c r="W1040" s="51"/>
      <c r="X1040" s="51"/>
      <c r="Y1040" s="51"/>
      <c r="Z1040" s="51"/>
      <c r="AA1040" s="51"/>
      <c r="AB1040" s="51"/>
      <c r="AC1040" s="51"/>
      <c r="AD1040" s="51"/>
      <c r="AE1040" s="51"/>
    </row>
    <row r="1041" spans="11:31">
      <c r="K1041" s="51" t="str">
        <f t="shared" si="44"/>
        <v>-</v>
      </c>
      <c r="L1041" s="51"/>
      <c r="M1041" s="51"/>
      <c r="N1041" s="51"/>
      <c r="O1041" s="51"/>
      <c r="P1041" s="51"/>
      <c r="Q1041" s="51"/>
      <c r="R1041" s="51"/>
      <c r="S1041" s="51"/>
      <c r="T1041" s="51"/>
      <c r="U1041" s="51"/>
      <c r="V1041" s="51"/>
      <c r="W1041" s="51"/>
      <c r="X1041" s="51"/>
      <c r="Y1041" s="51"/>
      <c r="Z1041" s="51"/>
      <c r="AA1041" s="51"/>
      <c r="AB1041" s="51"/>
      <c r="AC1041" s="51"/>
      <c r="AD1041" s="51"/>
      <c r="AE1041" s="51"/>
    </row>
    <row r="1042" spans="11:31">
      <c r="K1042" s="51" t="str">
        <f t="shared" si="44"/>
        <v>-</v>
      </c>
    </row>
    <row r="1043" spans="11:31">
      <c r="K1043" s="51" t="str">
        <f t="shared" si="44"/>
        <v>-</v>
      </c>
    </row>
    <row r="1044" spans="11:31">
      <c r="K1044" s="51" t="str">
        <f t="shared" si="44"/>
        <v>-</v>
      </c>
    </row>
    <row r="1045" spans="11:31">
      <c r="K1045" s="51" t="str">
        <f t="shared" si="44"/>
        <v>-</v>
      </c>
    </row>
    <row r="1046" spans="11:31">
      <c r="K1046" s="51" t="str">
        <f t="shared" si="44"/>
        <v>-</v>
      </c>
    </row>
    <row r="1047" spans="11:31">
      <c r="K1047" s="51" t="str">
        <f t="shared" si="44"/>
        <v>-</v>
      </c>
    </row>
    <row r="1048" spans="11:31">
      <c r="K1048" s="51" t="str">
        <f t="shared" si="44"/>
        <v>-</v>
      </c>
    </row>
    <row r="1049" spans="11:31">
      <c r="K1049" s="51" t="str">
        <f t="shared" si="44"/>
        <v>-</v>
      </c>
    </row>
    <row r="1050" spans="11:31">
      <c r="K1050" s="51" t="str">
        <f t="shared" si="44"/>
        <v>-</v>
      </c>
    </row>
    <row r="1051" spans="11:31">
      <c r="K1051" s="51" t="str">
        <f t="shared" si="44"/>
        <v>-</v>
      </c>
    </row>
    <row r="1052" spans="11:31">
      <c r="K1052" s="51" t="str">
        <f t="shared" si="44"/>
        <v>-</v>
      </c>
    </row>
    <row r="1053" spans="11:31">
      <c r="K1053" s="51" t="str">
        <f t="shared" si="44"/>
        <v>-</v>
      </c>
    </row>
    <row r="1054" spans="11:31">
      <c r="K1054" s="51" t="str">
        <f t="shared" si="44"/>
        <v>-</v>
      </c>
    </row>
    <row r="1055" spans="11:31">
      <c r="K1055" s="51" t="str">
        <f t="shared" si="44"/>
        <v>-</v>
      </c>
    </row>
    <row r="1056" spans="11:31">
      <c r="K1056" s="51" t="str">
        <f t="shared" si="44"/>
        <v>-</v>
      </c>
    </row>
    <row r="1057" spans="11:11">
      <c r="K1057" s="51" t="str">
        <f t="shared" si="44"/>
        <v>-</v>
      </c>
    </row>
    <row r="1058" spans="11:11">
      <c r="K1058" s="51" t="str">
        <f t="shared" si="44"/>
        <v>-</v>
      </c>
    </row>
    <row r="1059" spans="11:11">
      <c r="K1059" s="51" t="str">
        <f t="shared" si="44"/>
        <v>-</v>
      </c>
    </row>
    <row r="1060" spans="11:11">
      <c r="K1060" s="51" t="str">
        <f t="shared" si="44"/>
        <v>-</v>
      </c>
    </row>
    <row r="1061" spans="11:11">
      <c r="K1061" s="51" t="str">
        <f t="shared" si="44"/>
        <v>-</v>
      </c>
    </row>
    <row r="1062" spans="11:11">
      <c r="K1062" s="51" t="str">
        <f t="shared" si="44"/>
        <v>-</v>
      </c>
    </row>
    <row r="1063" spans="11:11">
      <c r="K1063" s="51" t="str">
        <f t="shared" si="44"/>
        <v>-</v>
      </c>
    </row>
    <row r="1064" spans="11:11">
      <c r="K1064" s="51" t="str">
        <f t="shared" si="44"/>
        <v>-</v>
      </c>
    </row>
    <row r="1065" spans="11:11">
      <c r="K1065" s="51" t="str">
        <f t="shared" si="44"/>
        <v>-</v>
      </c>
    </row>
    <row r="1066" spans="11:11">
      <c r="K1066" s="51" t="str">
        <f t="shared" si="44"/>
        <v>-</v>
      </c>
    </row>
    <row r="1067" spans="11:11">
      <c r="K1067" s="51" t="str">
        <f t="shared" si="44"/>
        <v>-</v>
      </c>
    </row>
    <row r="1068" spans="11:11">
      <c r="K1068" s="51" t="str">
        <f t="shared" si="44"/>
        <v>-</v>
      </c>
    </row>
    <row r="1069" spans="11:11">
      <c r="K1069" s="51" t="str">
        <f t="shared" si="44"/>
        <v>-</v>
      </c>
    </row>
    <row r="1070" spans="11:11">
      <c r="K1070" s="51" t="str">
        <f t="shared" si="44"/>
        <v>-</v>
      </c>
    </row>
    <row r="1071" spans="11:11">
      <c r="K1071" s="51" t="str">
        <f t="shared" si="44"/>
        <v>-</v>
      </c>
    </row>
    <row r="1072" spans="11:11">
      <c r="K1072" s="51" t="str">
        <f t="shared" si="44"/>
        <v>-</v>
      </c>
    </row>
    <row r="1073" spans="11:11">
      <c r="K1073" s="51" t="str">
        <f t="shared" si="44"/>
        <v>-</v>
      </c>
    </row>
    <row r="1074" spans="11:11">
      <c r="K1074" s="51" t="str">
        <f t="shared" si="44"/>
        <v>-</v>
      </c>
    </row>
    <row r="1075" spans="11:11">
      <c r="K1075" s="51" t="str">
        <f t="shared" si="44"/>
        <v>-</v>
      </c>
    </row>
    <row r="1076" spans="11:11">
      <c r="K1076" s="51" t="str">
        <f t="shared" si="44"/>
        <v>-</v>
      </c>
    </row>
    <row r="1077" spans="11:11">
      <c r="K1077" s="51" t="str">
        <f t="shared" si="44"/>
        <v>-</v>
      </c>
    </row>
    <row r="1078" spans="11:11">
      <c r="K1078" s="51" t="str">
        <f t="shared" si="44"/>
        <v>-</v>
      </c>
    </row>
    <row r="1079" spans="11:11">
      <c r="K1079" s="51" t="str">
        <f t="shared" si="44"/>
        <v>-</v>
      </c>
    </row>
    <row r="1080" spans="11:11">
      <c r="K1080" s="51" t="str">
        <f t="shared" si="44"/>
        <v>-</v>
      </c>
    </row>
    <row r="1081" spans="11:11">
      <c r="K1081" s="51" t="str">
        <f t="shared" si="44"/>
        <v>-</v>
      </c>
    </row>
    <row r="1082" spans="11:11">
      <c r="K1082" s="51" t="str">
        <f t="shared" si="44"/>
        <v>-</v>
      </c>
    </row>
    <row r="1083" spans="11:11">
      <c r="K1083" s="51" t="str">
        <f t="shared" si="44"/>
        <v>-</v>
      </c>
    </row>
    <row r="1084" spans="11:11">
      <c r="K1084" s="51" t="str">
        <f t="shared" si="44"/>
        <v>-</v>
      </c>
    </row>
    <row r="1085" spans="11:11">
      <c r="K1085" s="51" t="str">
        <f t="shared" si="44"/>
        <v>-</v>
      </c>
    </row>
    <row r="1086" spans="11:11">
      <c r="K1086" s="51" t="str">
        <f t="shared" si="44"/>
        <v>-</v>
      </c>
    </row>
    <row r="1087" spans="11:11">
      <c r="K1087" s="51" t="str">
        <f t="shared" si="44"/>
        <v>-</v>
      </c>
    </row>
    <row r="1088" spans="11:11">
      <c r="K1088" s="51" t="str">
        <f t="shared" si="44"/>
        <v>-</v>
      </c>
    </row>
    <row r="1089" spans="11:11">
      <c r="K1089" s="51" t="str">
        <f t="shared" si="44"/>
        <v>-</v>
      </c>
    </row>
    <row r="1090" spans="11:11">
      <c r="K1090" s="51" t="str">
        <f t="shared" si="44"/>
        <v>-</v>
      </c>
    </row>
    <row r="1091" spans="11:11">
      <c r="K1091" s="51" t="str">
        <f t="shared" si="44"/>
        <v>-</v>
      </c>
    </row>
    <row r="1092" spans="11:11">
      <c r="K1092" s="51" t="str">
        <f t="shared" ref="K1092:K1155" si="45">CONCATENATE(H1092,"-",I1092)</f>
        <v>-</v>
      </c>
    </row>
    <row r="1093" spans="11:11">
      <c r="K1093" s="51" t="str">
        <f t="shared" si="45"/>
        <v>-</v>
      </c>
    </row>
    <row r="1094" spans="11:11">
      <c r="K1094" s="51" t="str">
        <f t="shared" si="45"/>
        <v>-</v>
      </c>
    </row>
    <row r="1095" spans="11:11">
      <c r="K1095" s="51" t="str">
        <f t="shared" si="45"/>
        <v>-</v>
      </c>
    </row>
    <row r="1096" spans="11:11">
      <c r="K1096" s="51" t="str">
        <f t="shared" si="45"/>
        <v>-</v>
      </c>
    </row>
    <row r="1097" spans="11:11">
      <c r="K1097" s="51" t="str">
        <f t="shared" si="45"/>
        <v>-</v>
      </c>
    </row>
    <row r="1098" spans="11:11">
      <c r="K1098" s="51" t="str">
        <f t="shared" si="45"/>
        <v>-</v>
      </c>
    </row>
    <row r="1099" spans="11:11">
      <c r="K1099" s="51" t="str">
        <f t="shared" si="45"/>
        <v>-</v>
      </c>
    </row>
    <row r="1100" spans="11:11">
      <c r="K1100" s="51" t="str">
        <f t="shared" si="45"/>
        <v>-</v>
      </c>
    </row>
    <row r="1101" spans="11:11">
      <c r="K1101" s="51" t="str">
        <f t="shared" si="45"/>
        <v>-</v>
      </c>
    </row>
    <row r="1102" spans="11:11">
      <c r="K1102" s="51" t="str">
        <f t="shared" si="45"/>
        <v>-</v>
      </c>
    </row>
    <row r="1103" spans="11:11">
      <c r="K1103" s="51" t="str">
        <f t="shared" si="45"/>
        <v>-</v>
      </c>
    </row>
    <row r="1104" spans="11:11">
      <c r="K1104" s="51" t="str">
        <f t="shared" si="45"/>
        <v>-</v>
      </c>
    </row>
    <row r="1105" spans="11:11">
      <c r="K1105" s="51" t="str">
        <f t="shared" si="45"/>
        <v>-</v>
      </c>
    </row>
    <row r="1106" spans="11:11">
      <c r="K1106" s="51" t="str">
        <f t="shared" si="45"/>
        <v>-</v>
      </c>
    </row>
    <row r="1107" spans="11:11">
      <c r="K1107" s="51" t="str">
        <f t="shared" si="45"/>
        <v>-</v>
      </c>
    </row>
    <row r="1108" spans="11:11">
      <c r="K1108" s="51" t="str">
        <f t="shared" si="45"/>
        <v>-</v>
      </c>
    </row>
    <row r="1109" spans="11:11">
      <c r="K1109" s="51" t="str">
        <f t="shared" si="45"/>
        <v>-</v>
      </c>
    </row>
    <row r="1110" spans="11:11">
      <c r="K1110" s="51" t="str">
        <f t="shared" si="45"/>
        <v>-</v>
      </c>
    </row>
    <row r="1111" spans="11:11">
      <c r="K1111" s="51" t="str">
        <f t="shared" si="45"/>
        <v>-</v>
      </c>
    </row>
    <row r="1112" spans="11:11">
      <c r="K1112" s="51" t="str">
        <f t="shared" si="45"/>
        <v>-</v>
      </c>
    </row>
    <row r="1113" spans="11:11">
      <c r="K1113" s="51" t="str">
        <f t="shared" si="45"/>
        <v>-</v>
      </c>
    </row>
    <row r="1114" spans="11:11">
      <c r="K1114" s="51" t="str">
        <f t="shared" si="45"/>
        <v>-</v>
      </c>
    </row>
    <row r="1115" spans="11:11">
      <c r="K1115" s="51" t="str">
        <f t="shared" si="45"/>
        <v>-</v>
      </c>
    </row>
    <row r="1116" spans="11:11">
      <c r="K1116" s="51" t="str">
        <f t="shared" si="45"/>
        <v>-</v>
      </c>
    </row>
    <row r="1117" spans="11:11">
      <c r="K1117" s="51" t="str">
        <f t="shared" si="45"/>
        <v>-</v>
      </c>
    </row>
    <row r="1118" spans="11:11">
      <c r="K1118" s="51" t="str">
        <f t="shared" si="45"/>
        <v>-</v>
      </c>
    </row>
    <row r="1119" spans="11:11">
      <c r="K1119" s="51" t="str">
        <f t="shared" si="45"/>
        <v>-</v>
      </c>
    </row>
    <row r="1120" spans="11:11">
      <c r="K1120" s="51" t="str">
        <f t="shared" si="45"/>
        <v>-</v>
      </c>
    </row>
    <row r="1121" spans="11:11">
      <c r="K1121" s="51" t="str">
        <f t="shared" si="45"/>
        <v>-</v>
      </c>
    </row>
    <row r="1122" spans="11:11">
      <c r="K1122" s="51" t="str">
        <f t="shared" si="45"/>
        <v>-</v>
      </c>
    </row>
    <row r="1123" spans="11:11">
      <c r="K1123" s="51" t="str">
        <f t="shared" si="45"/>
        <v>-</v>
      </c>
    </row>
    <row r="1124" spans="11:11">
      <c r="K1124" s="51" t="str">
        <f t="shared" si="45"/>
        <v>-</v>
      </c>
    </row>
    <row r="1125" spans="11:11">
      <c r="K1125" s="51" t="str">
        <f t="shared" si="45"/>
        <v>-</v>
      </c>
    </row>
    <row r="1126" spans="11:11">
      <c r="K1126" s="51" t="str">
        <f t="shared" si="45"/>
        <v>-</v>
      </c>
    </row>
    <row r="1127" spans="11:11">
      <c r="K1127" s="51" t="str">
        <f t="shared" si="45"/>
        <v>-</v>
      </c>
    </row>
    <row r="1128" spans="11:11">
      <c r="K1128" s="51" t="str">
        <f t="shared" si="45"/>
        <v>-</v>
      </c>
    </row>
    <row r="1129" spans="11:11">
      <c r="K1129" s="51" t="str">
        <f t="shared" si="45"/>
        <v>-</v>
      </c>
    </row>
    <row r="1130" spans="11:11">
      <c r="K1130" s="51" t="str">
        <f t="shared" si="45"/>
        <v>-</v>
      </c>
    </row>
    <row r="1131" spans="11:11">
      <c r="K1131" s="51" t="str">
        <f t="shared" si="45"/>
        <v>-</v>
      </c>
    </row>
    <row r="1132" spans="11:11">
      <c r="K1132" s="51" t="str">
        <f t="shared" si="45"/>
        <v>-</v>
      </c>
    </row>
    <row r="1133" spans="11:11">
      <c r="K1133" s="51" t="str">
        <f t="shared" si="45"/>
        <v>-</v>
      </c>
    </row>
    <row r="1134" spans="11:11">
      <c r="K1134" s="51" t="str">
        <f t="shared" si="45"/>
        <v>-</v>
      </c>
    </row>
    <row r="1135" spans="11:11">
      <c r="K1135" s="51" t="str">
        <f t="shared" si="45"/>
        <v>-</v>
      </c>
    </row>
    <row r="1136" spans="11:11">
      <c r="K1136" s="51" t="str">
        <f t="shared" si="45"/>
        <v>-</v>
      </c>
    </row>
    <row r="1137" spans="11:11">
      <c r="K1137" s="51" t="str">
        <f t="shared" si="45"/>
        <v>-</v>
      </c>
    </row>
    <row r="1138" spans="11:11">
      <c r="K1138" s="51" t="str">
        <f t="shared" si="45"/>
        <v>-</v>
      </c>
    </row>
    <row r="1139" spans="11:11">
      <c r="K1139" s="51" t="str">
        <f t="shared" si="45"/>
        <v>-</v>
      </c>
    </row>
    <row r="1140" spans="11:11">
      <c r="K1140" s="51" t="str">
        <f t="shared" si="45"/>
        <v>-</v>
      </c>
    </row>
    <row r="1141" spans="11:11">
      <c r="K1141" s="51" t="str">
        <f t="shared" si="45"/>
        <v>-</v>
      </c>
    </row>
    <row r="1142" spans="11:11">
      <c r="K1142" s="51" t="str">
        <f t="shared" si="45"/>
        <v>-</v>
      </c>
    </row>
    <row r="1143" spans="11:11">
      <c r="K1143" s="51" t="str">
        <f t="shared" si="45"/>
        <v>-</v>
      </c>
    </row>
    <row r="1144" spans="11:11">
      <c r="K1144" s="51" t="str">
        <f t="shared" si="45"/>
        <v>-</v>
      </c>
    </row>
    <row r="1145" spans="11:11">
      <c r="K1145" s="51" t="str">
        <f t="shared" si="45"/>
        <v>-</v>
      </c>
    </row>
    <row r="1146" spans="11:11">
      <c r="K1146" s="51" t="str">
        <f t="shared" si="45"/>
        <v>-</v>
      </c>
    </row>
    <row r="1147" spans="11:11">
      <c r="K1147" s="51" t="str">
        <f t="shared" si="45"/>
        <v>-</v>
      </c>
    </row>
    <row r="1148" spans="11:11">
      <c r="K1148" s="51" t="str">
        <f t="shared" si="45"/>
        <v>-</v>
      </c>
    </row>
    <row r="1149" spans="11:11">
      <c r="K1149" s="51" t="str">
        <f t="shared" si="45"/>
        <v>-</v>
      </c>
    </row>
    <row r="1150" spans="11:11">
      <c r="K1150" s="51" t="str">
        <f t="shared" si="45"/>
        <v>-</v>
      </c>
    </row>
    <row r="1151" spans="11:11">
      <c r="K1151" s="51" t="str">
        <f t="shared" si="45"/>
        <v>-</v>
      </c>
    </row>
    <row r="1152" spans="11:11">
      <c r="K1152" s="51" t="str">
        <f t="shared" si="45"/>
        <v>-</v>
      </c>
    </row>
    <row r="1153" spans="11:11">
      <c r="K1153" s="51" t="str">
        <f t="shared" si="45"/>
        <v>-</v>
      </c>
    </row>
    <row r="1154" spans="11:11">
      <c r="K1154" s="51" t="str">
        <f t="shared" si="45"/>
        <v>-</v>
      </c>
    </row>
    <row r="1155" spans="11:11">
      <c r="K1155" s="51" t="str">
        <f t="shared" si="45"/>
        <v>-</v>
      </c>
    </row>
    <row r="1156" spans="11:11">
      <c r="K1156" s="51" t="str">
        <f t="shared" ref="K1156:K1219" si="46">CONCATENATE(H1156,"-",I1156)</f>
        <v>-</v>
      </c>
    </row>
    <row r="1157" spans="11:11">
      <c r="K1157" s="51" t="str">
        <f t="shared" si="46"/>
        <v>-</v>
      </c>
    </row>
    <row r="1158" spans="11:11">
      <c r="K1158" s="51" t="str">
        <f t="shared" si="46"/>
        <v>-</v>
      </c>
    </row>
    <row r="1159" spans="11:11">
      <c r="K1159" s="51" t="str">
        <f t="shared" si="46"/>
        <v>-</v>
      </c>
    </row>
    <row r="1160" spans="11:11">
      <c r="K1160" s="51" t="str">
        <f t="shared" si="46"/>
        <v>-</v>
      </c>
    </row>
    <row r="1161" spans="11:11">
      <c r="K1161" s="51" t="str">
        <f t="shared" si="46"/>
        <v>-</v>
      </c>
    </row>
    <row r="1162" spans="11:11">
      <c r="K1162" s="51" t="str">
        <f t="shared" si="46"/>
        <v>-</v>
      </c>
    </row>
    <row r="1163" spans="11:11">
      <c r="K1163" s="51" t="str">
        <f t="shared" si="46"/>
        <v>-</v>
      </c>
    </row>
    <row r="1164" spans="11:11">
      <c r="K1164" s="51" t="str">
        <f t="shared" si="46"/>
        <v>-</v>
      </c>
    </row>
    <row r="1165" spans="11:11">
      <c r="K1165" s="51" t="str">
        <f t="shared" si="46"/>
        <v>-</v>
      </c>
    </row>
    <row r="1166" spans="11:11">
      <c r="K1166" s="51" t="str">
        <f t="shared" si="46"/>
        <v>-</v>
      </c>
    </row>
    <row r="1167" spans="11:11">
      <c r="K1167" s="51" t="str">
        <f t="shared" si="46"/>
        <v>-</v>
      </c>
    </row>
    <row r="1168" spans="11:11">
      <c r="K1168" s="51" t="str">
        <f t="shared" si="46"/>
        <v>-</v>
      </c>
    </row>
    <row r="1169" spans="11:11">
      <c r="K1169" s="51" t="str">
        <f t="shared" si="46"/>
        <v>-</v>
      </c>
    </row>
    <row r="1170" spans="11:11">
      <c r="K1170" s="51" t="str">
        <f t="shared" si="46"/>
        <v>-</v>
      </c>
    </row>
    <row r="1171" spans="11:11">
      <c r="K1171" s="51" t="str">
        <f t="shared" si="46"/>
        <v>-</v>
      </c>
    </row>
    <row r="1172" spans="11:11">
      <c r="K1172" s="51" t="str">
        <f t="shared" si="46"/>
        <v>-</v>
      </c>
    </row>
    <row r="1173" spans="11:11">
      <c r="K1173" s="51" t="str">
        <f t="shared" si="46"/>
        <v>-</v>
      </c>
    </row>
    <row r="1174" spans="11:11">
      <c r="K1174" s="51" t="str">
        <f t="shared" si="46"/>
        <v>-</v>
      </c>
    </row>
    <row r="1175" spans="11:11">
      <c r="K1175" s="51" t="str">
        <f t="shared" si="46"/>
        <v>-</v>
      </c>
    </row>
    <row r="1176" spans="11:11">
      <c r="K1176" s="51" t="str">
        <f t="shared" si="46"/>
        <v>-</v>
      </c>
    </row>
    <row r="1177" spans="11:11">
      <c r="K1177" s="51" t="str">
        <f t="shared" si="46"/>
        <v>-</v>
      </c>
    </row>
    <row r="1178" spans="11:11">
      <c r="K1178" s="51" t="str">
        <f t="shared" si="46"/>
        <v>-</v>
      </c>
    </row>
    <row r="1179" spans="11:11">
      <c r="K1179" s="51" t="str">
        <f t="shared" si="46"/>
        <v>-</v>
      </c>
    </row>
    <row r="1180" spans="11:11">
      <c r="K1180" s="51" t="str">
        <f t="shared" si="46"/>
        <v>-</v>
      </c>
    </row>
    <row r="1181" spans="11:11">
      <c r="K1181" s="51" t="str">
        <f t="shared" si="46"/>
        <v>-</v>
      </c>
    </row>
    <row r="1182" spans="11:11">
      <c r="K1182" s="51" t="str">
        <f t="shared" si="46"/>
        <v>-</v>
      </c>
    </row>
    <row r="1183" spans="11:11">
      <c r="K1183" s="51" t="str">
        <f t="shared" si="46"/>
        <v>-</v>
      </c>
    </row>
    <row r="1184" spans="11:11">
      <c r="K1184" s="51" t="str">
        <f t="shared" si="46"/>
        <v>-</v>
      </c>
    </row>
    <row r="1185" spans="11:11">
      <c r="K1185" s="51" t="str">
        <f t="shared" si="46"/>
        <v>-</v>
      </c>
    </row>
    <row r="1186" spans="11:11">
      <c r="K1186" s="51" t="str">
        <f t="shared" si="46"/>
        <v>-</v>
      </c>
    </row>
    <row r="1187" spans="11:11">
      <c r="K1187" s="51" t="str">
        <f t="shared" si="46"/>
        <v>-</v>
      </c>
    </row>
    <row r="1188" spans="11:11">
      <c r="K1188" s="51" t="str">
        <f t="shared" si="46"/>
        <v>-</v>
      </c>
    </row>
    <row r="1189" spans="11:11">
      <c r="K1189" s="51" t="str">
        <f t="shared" si="46"/>
        <v>-</v>
      </c>
    </row>
    <row r="1190" spans="11:11">
      <c r="K1190" s="51" t="str">
        <f t="shared" si="46"/>
        <v>-</v>
      </c>
    </row>
    <row r="1191" spans="11:11">
      <c r="K1191" s="51" t="str">
        <f t="shared" si="46"/>
        <v>-</v>
      </c>
    </row>
    <row r="1192" spans="11:11">
      <c r="K1192" s="51" t="str">
        <f t="shared" si="46"/>
        <v>-</v>
      </c>
    </row>
    <row r="1193" spans="11:11">
      <c r="K1193" s="51" t="str">
        <f t="shared" si="46"/>
        <v>-</v>
      </c>
    </row>
    <row r="1194" spans="11:11">
      <c r="K1194" s="51" t="str">
        <f t="shared" si="46"/>
        <v>-</v>
      </c>
    </row>
    <row r="1195" spans="11:11">
      <c r="K1195" s="51" t="str">
        <f t="shared" si="46"/>
        <v>-</v>
      </c>
    </row>
    <row r="1196" spans="11:11">
      <c r="K1196" s="51" t="str">
        <f t="shared" si="46"/>
        <v>-</v>
      </c>
    </row>
    <row r="1197" spans="11:11">
      <c r="K1197" s="51" t="str">
        <f t="shared" si="46"/>
        <v>-</v>
      </c>
    </row>
    <row r="1198" spans="11:11">
      <c r="K1198" s="51" t="str">
        <f t="shared" si="46"/>
        <v>-</v>
      </c>
    </row>
    <row r="1199" spans="11:11">
      <c r="K1199" s="51" t="str">
        <f t="shared" si="46"/>
        <v>-</v>
      </c>
    </row>
    <row r="1200" spans="11:11">
      <c r="K1200" s="51" t="str">
        <f t="shared" si="46"/>
        <v>-</v>
      </c>
    </row>
    <row r="1201" spans="11:11">
      <c r="K1201" s="51" t="str">
        <f t="shared" si="46"/>
        <v>-</v>
      </c>
    </row>
    <row r="1202" spans="11:11">
      <c r="K1202" s="51" t="str">
        <f t="shared" si="46"/>
        <v>-</v>
      </c>
    </row>
    <row r="1203" spans="11:11">
      <c r="K1203" s="51" t="str">
        <f t="shared" si="46"/>
        <v>-</v>
      </c>
    </row>
    <row r="1204" spans="11:11">
      <c r="K1204" s="51" t="str">
        <f t="shared" si="46"/>
        <v>-</v>
      </c>
    </row>
    <row r="1205" spans="11:11">
      <c r="K1205" s="51" t="str">
        <f t="shared" si="46"/>
        <v>-</v>
      </c>
    </row>
    <row r="1206" spans="11:11">
      <c r="K1206" s="51" t="str">
        <f t="shared" si="46"/>
        <v>-</v>
      </c>
    </row>
    <row r="1207" spans="11:11">
      <c r="K1207" s="51" t="str">
        <f t="shared" si="46"/>
        <v>-</v>
      </c>
    </row>
    <row r="1208" spans="11:11">
      <c r="K1208" s="51" t="str">
        <f t="shared" si="46"/>
        <v>-</v>
      </c>
    </row>
    <row r="1209" spans="11:11">
      <c r="K1209" s="51" t="str">
        <f t="shared" si="46"/>
        <v>-</v>
      </c>
    </row>
    <row r="1210" spans="11:11">
      <c r="K1210" s="51" t="str">
        <f t="shared" si="46"/>
        <v>-</v>
      </c>
    </row>
    <row r="1211" spans="11:11">
      <c r="K1211" s="51" t="str">
        <f t="shared" si="46"/>
        <v>-</v>
      </c>
    </row>
    <row r="1212" spans="11:11">
      <c r="K1212" s="51" t="str">
        <f t="shared" si="46"/>
        <v>-</v>
      </c>
    </row>
    <row r="1213" spans="11:11">
      <c r="K1213" s="51" t="str">
        <f t="shared" si="46"/>
        <v>-</v>
      </c>
    </row>
    <row r="1214" spans="11:11">
      <c r="K1214" s="51" t="str">
        <f t="shared" si="46"/>
        <v>-</v>
      </c>
    </row>
    <row r="1215" spans="11:11">
      <c r="K1215" s="51" t="str">
        <f t="shared" si="46"/>
        <v>-</v>
      </c>
    </row>
    <row r="1216" spans="11:11">
      <c r="K1216" s="51" t="str">
        <f t="shared" si="46"/>
        <v>-</v>
      </c>
    </row>
    <row r="1217" spans="11:11">
      <c r="K1217" s="51" t="str">
        <f t="shared" si="46"/>
        <v>-</v>
      </c>
    </row>
    <row r="1218" spans="11:11">
      <c r="K1218" s="51" t="str">
        <f t="shared" si="46"/>
        <v>-</v>
      </c>
    </row>
    <row r="1219" spans="11:11">
      <c r="K1219" s="51" t="str">
        <f t="shared" si="46"/>
        <v>-</v>
      </c>
    </row>
    <row r="1220" spans="11:11">
      <c r="K1220" s="51" t="str">
        <f t="shared" ref="K1220:K1283" si="47">CONCATENATE(H1220,"-",I1220)</f>
        <v>-</v>
      </c>
    </row>
    <row r="1221" spans="11:11">
      <c r="K1221" s="51" t="str">
        <f t="shared" si="47"/>
        <v>-</v>
      </c>
    </row>
    <row r="1222" spans="11:11">
      <c r="K1222" s="51" t="str">
        <f t="shared" si="47"/>
        <v>-</v>
      </c>
    </row>
    <row r="1223" spans="11:11">
      <c r="K1223" s="51" t="str">
        <f t="shared" si="47"/>
        <v>-</v>
      </c>
    </row>
    <row r="1224" spans="11:11">
      <c r="K1224" s="51" t="str">
        <f t="shared" si="47"/>
        <v>-</v>
      </c>
    </row>
    <row r="1225" spans="11:11">
      <c r="K1225" s="51" t="str">
        <f t="shared" si="47"/>
        <v>-</v>
      </c>
    </row>
    <row r="1226" spans="11:11">
      <c r="K1226" s="51" t="str">
        <f t="shared" si="47"/>
        <v>-</v>
      </c>
    </row>
    <row r="1227" spans="11:11">
      <c r="K1227" s="51" t="str">
        <f t="shared" si="47"/>
        <v>-</v>
      </c>
    </row>
    <row r="1228" spans="11:11">
      <c r="K1228" s="51" t="str">
        <f t="shared" si="47"/>
        <v>-</v>
      </c>
    </row>
    <row r="1229" spans="11:11">
      <c r="K1229" s="51" t="str">
        <f t="shared" si="47"/>
        <v>-</v>
      </c>
    </row>
    <row r="1230" spans="11:11">
      <c r="K1230" s="51" t="str">
        <f t="shared" si="47"/>
        <v>-</v>
      </c>
    </row>
    <row r="1231" spans="11:11">
      <c r="K1231" s="51" t="str">
        <f t="shared" si="47"/>
        <v>-</v>
      </c>
    </row>
    <row r="1232" spans="11:11">
      <c r="K1232" s="51" t="str">
        <f t="shared" si="47"/>
        <v>-</v>
      </c>
    </row>
    <row r="1233" spans="11:11">
      <c r="K1233" s="51" t="str">
        <f t="shared" si="47"/>
        <v>-</v>
      </c>
    </row>
    <row r="1234" spans="11:11">
      <c r="K1234" s="51" t="str">
        <f t="shared" si="47"/>
        <v>-</v>
      </c>
    </row>
    <row r="1235" spans="11:11">
      <c r="K1235" s="51" t="str">
        <f t="shared" si="47"/>
        <v>-</v>
      </c>
    </row>
    <row r="1236" spans="11:11">
      <c r="K1236" s="51" t="str">
        <f t="shared" si="47"/>
        <v>-</v>
      </c>
    </row>
    <row r="1237" spans="11:11">
      <c r="K1237" s="51" t="str">
        <f t="shared" si="47"/>
        <v>-</v>
      </c>
    </row>
    <row r="1238" spans="11:11">
      <c r="K1238" s="51" t="str">
        <f t="shared" si="47"/>
        <v>-</v>
      </c>
    </row>
    <row r="1239" spans="11:11">
      <c r="K1239" s="51" t="str">
        <f t="shared" si="47"/>
        <v>-</v>
      </c>
    </row>
    <row r="1240" spans="11:11">
      <c r="K1240" s="51" t="str">
        <f t="shared" si="47"/>
        <v>-</v>
      </c>
    </row>
    <row r="1241" spans="11:11">
      <c r="K1241" s="51" t="str">
        <f t="shared" si="47"/>
        <v>-</v>
      </c>
    </row>
    <row r="1242" spans="11:11">
      <c r="K1242" s="51" t="str">
        <f t="shared" si="47"/>
        <v>-</v>
      </c>
    </row>
    <row r="1243" spans="11:11">
      <c r="K1243" s="51" t="str">
        <f t="shared" si="47"/>
        <v>-</v>
      </c>
    </row>
    <row r="1244" spans="11:11">
      <c r="K1244" s="51" t="str">
        <f t="shared" si="47"/>
        <v>-</v>
      </c>
    </row>
    <row r="1245" spans="11:11">
      <c r="K1245" s="51" t="str">
        <f t="shared" si="47"/>
        <v>-</v>
      </c>
    </row>
    <row r="1246" spans="11:11">
      <c r="K1246" s="51" t="str">
        <f t="shared" si="47"/>
        <v>-</v>
      </c>
    </row>
    <row r="1247" spans="11:11">
      <c r="K1247" s="51" t="str">
        <f t="shared" si="47"/>
        <v>-</v>
      </c>
    </row>
    <row r="1248" spans="11:11">
      <c r="K1248" s="51" t="str">
        <f t="shared" si="47"/>
        <v>-</v>
      </c>
    </row>
    <row r="1249" spans="11:11">
      <c r="K1249" s="51" t="str">
        <f t="shared" si="47"/>
        <v>-</v>
      </c>
    </row>
    <row r="1250" spans="11:11">
      <c r="K1250" s="51" t="str">
        <f t="shared" si="47"/>
        <v>-</v>
      </c>
    </row>
    <row r="1251" spans="11:11">
      <c r="K1251" s="51" t="str">
        <f t="shared" si="47"/>
        <v>-</v>
      </c>
    </row>
    <row r="1252" spans="11:11">
      <c r="K1252" s="51" t="str">
        <f t="shared" si="47"/>
        <v>-</v>
      </c>
    </row>
    <row r="1253" spans="11:11">
      <c r="K1253" s="51" t="str">
        <f t="shared" si="47"/>
        <v>-</v>
      </c>
    </row>
    <row r="1254" spans="11:11">
      <c r="K1254" s="51" t="str">
        <f t="shared" si="47"/>
        <v>-</v>
      </c>
    </row>
    <row r="1255" spans="11:11">
      <c r="K1255" s="51" t="str">
        <f t="shared" si="47"/>
        <v>-</v>
      </c>
    </row>
    <row r="1256" spans="11:11">
      <c r="K1256" s="51" t="str">
        <f t="shared" si="47"/>
        <v>-</v>
      </c>
    </row>
    <row r="1257" spans="11:11">
      <c r="K1257" s="51" t="str">
        <f t="shared" si="47"/>
        <v>-</v>
      </c>
    </row>
    <row r="1258" spans="11:11">
      <c r="K1258" s="51" t="str">
        <f t="shared" si="47"/>
        <v>-</v>
      </c>
    </row>
    <row r="1259" spans="11:11">
      <c r="K1259" s="51" t="str">
        <f t="shared" si="47"/>
        <v>-</v>
      </c>
    </row>
    <row r="1260" spans="11:11">
      <c r="K1260" s="51" t="str">
        <f t="shared" si="47"/>
        <v>-</v>
      </c>
    </row>
    <row r="1261" spans="11:11">
      <c r="K1261" s="51" t="str">
        <f t="shared" si="47"/>
        <v>-</v>
      </c>
    </row>
    <row r="1262" spans="11:11">
      <c r="K1262" s="51" t="str">
        <f t="shared" si="47"/>
        <v>-</v>
      </c>
    </row>
    <row r="1263" spans="11:11">
      <c r="K1263" s="51" t="str">
        <f t="shared" si="47"/>
        <v>-</v>
      </c>
    </row>
    <row r="1264" spans="11:11">
      <c r="K1264" s="51" t="str">
        <f t="shared" si="47"/>
        <v>-</v>
      </c>
    </row>
    <row r="1265" spans="11:11">
      <c r="K1265" s="51" t="str">
        <f t="shared" si="47"/>
        <v>-</v>
      </c>
    </row>
    <row r="1266" spans="11:11">
      <c r="K1266" s="51" t="str">
        <f t="shared" si="47"/>
        <v>-</v>
      </c>
    </row>
    <row r="1267" spans="11:11">
      <c r="K1267" s="51" t="str">
        <f t="shared" si="47"/>
        <v>-</v>
      </c>
    </row>
    <row r="1268" spans="11:11">
      <c r="K1268" s="51" t="str">
        <f t="shared" si="47"/>
        <v>-</v>
      </c>
    </row>
    <row r="1269" spans="11:11">
      <c r="K1269" s="51" t="str">
        <f t="shared" si="47"/>
        <v>-</v>
      </c>
    </row>
    <row r="1270" spans="11:11">
      <c r="K1270" s="51" t="str">
        <f t="shared" si="47"/>
        <v>-</v>
      </c>
    </row>
    <row r="1271" spans="11:11">
      <c r="K1271" s="51" t="str">
        <f t="shared" si="47"/>
        <v>-</v>
      </c>
    </row>
    <row r="1272" spans="11:11">
      <c r="K1272" s="51" t="str">
        <f t="shared" si="47"/>
        <v>-</v>
      </c>
    </row>
    <row r="1273" spans="11:11">
      <c r="K1273" s="51" t="str">
        <f t="shared" si="47"/>
        <v>-</v>
      </c>
    </row>
    <row r="1274" spans="11:11">
      <c r="K1274" s="51" t="str">
        <f t="shared" si="47"/>
        <v>-</v>
      </c>
    </row>
    <row r="1275" spans="11:11">
      <c r="K1275" s="51" t="str">
        <f t="shared" si="47"/>
        <v>-</v>
      </c>
    </row>
    <row r="1276" spans="11:11">
      <c r="K1276" s="51" t="str">
        <f t="shared" si="47"/>
        <v>-</v>
      </c>
    </row>
    <row r="1277" spans="11:11">
      <c r="K1277" s="51" t="str">
        <f t="shared" si="47"/>
        <v>-</v>
      </c>
    </row>
    <row r="1278" spans="11:11">
      <c r="K1278" s="51" t="str">
        <f t="shared" si="47"/>
        <v>-</v>
      </c>
    </row>
    <row r="1279" spans="11:11">
      <c r="K1279" s="51" t="str">
        <f t="shared" si="47"/>
        <v>-</v>
      </c>
    </row>
    <row r="1280" spans="11:11">
      <c r="K1280" s="51" t="str">
        <f t="shared" si="47"/>
        <v>-</v>
      </c>
    </row>
    <row r="1281" spans="11:11">
      <c r="K1281" s="51" t="str">
        <f t="shared" si="47"/>
        <v>-</v>
      </c>
    </row>
    <row r="1282" spans="11:11">
      <c r="K1282" s="51" t="str">
        <f t="shared" si="47"/>
        <v>-</v>
      </c>
    </row>
    <row r="1283" spans="11:11">
      <c r="K1283" s="51" t="str">
        <f t="shared" si="47"/>
        <v>-</v>
      </c>
    </row>
    <row r="1284" spans="11:11">
      <c r="K1284" s="51" t="str">
        <f t="shared" ref="K1284:K1347" si="48">CONCATENATE(H1284,"-",I1284)</f>
        <v>-</v>
      </c>
    </row>
    <row r="1285" spans="11:11">
      <c r="K1285" s="51" t="str">
        <f t="shared" si="48"/>
        <v>-</v>
      </c>
    </row>
    <row r="1286" spans="11:11">
      <c r="K1286" s="51" t="str">
        <f t="shared" si="48"/>
        <v>-</v>
      </c>
    </row>
    <row r="1287" spans="11:11">
      <c r="K1287" s="51" t="str">
        <f t="shared" si="48"/>
        <v>-</v>
      </c>
    </row>
    <row r="1288" spans="11:11">
      <c r="K1288" s="51" t="str">
        <f t="shared" si="48"/>
        <v>-</v>
      </c>
    </row>
    <row r="1289" spans="11:11">
      <c r="K1289" s="51" t="str">
        <f t="shared" si="48"/>
        <v>-</v>
      </c>
    </row>
    <row r="1290" spans="11:11">
      <c r="K1290" s="51" t="str">
        <f t="shared" si="48"/>
        <v>-</v>
      </c>
    </row>
    <row r="1291" spans="11:11">
      <c r="K1291" s="51" t="str">
        <f t="shared" si="48"/>
        <v>-</v>
      </c>
    </row>
    <row r="1292" spans="11:11">
      <c r="K1292" s="51" t="str">
        <f t="shared" si="48"/>
        <v>-</v>
      </c>
    </row>
    <row r="1293" spans="11:11">
      <c r="K1293" s="51" t="str">
        <f t="shared" si="48"/>
        <v>-</v>
      </c>
    </row>
    <row r="1294" spans="11:11">
      <c r="K1294" s="51" t="str">
        <f t="shared" si="48"/>
        <v>-</v>
      </c>
    </row>
    <row r="1295" spans="11:11">
      <c r="K1295" s="51" t="str">
        <f t="shared" si="48"/>
        <v>-</v>
      </c>
    </row>
    <row r="1296" spans="11:11">
      <c r="K1296" s="51" t="str">
        <f t="shared" si="48"/>
        <v>-</v>
      </c>
    </row>
    <row r="1297" spans="11:11">
      <c r="K1297" s="51" t="str">
        <f t="shared" si="48"/>
        <v>-</v>
      </c>
    </row>
    <row r="1298" spans="11:11">
      <c r="K1298" s="51" t="str">
        <f t="shared" si="48"/>
        <v>-</v>
      </c>
    </row>
    <row r="1299" spans="11:11">
      <c r="K1299" s="51" t="str">
        <f t="shared" si="48"/>
        <v>-</v>
      </c>
    </row>
    <row r="1300" spans="11:11">
      <c r="K1300" s="51" t="str">
        <f t="shared" si="48"/>
        <v>-</v>
      </c>
    </row>
    <row r="1301" spans="11:11">
      <c r="K1301" s="51" t="str">
        <f t="shared" si="48"/>
        <v>-</v>
      </c>
    </row>
    <row r="1302" spans="11:11">
      <c r="K1302" s="51" t="str">
        <f t="shared" si="48"/>
        <v>-</v>
      </c>
    </row>
    <row r="1303" spans="11:11">
      <c r="K1303" s="51" t="str">
        <f t="shared" si="48"/>
        <v>-</v>
      </c>
    </row>
    <row r="1304" spans="11:11">
      <c r="K1304" s="51" t="str">
        <f t="shared" si="48"/>
        <v>-</v>
      </c>
    </row>
    <row r="1305" spans="11:11">
      <c r="K1305" s="51" t="str">
        <f t="shared" si="48"/>
        <v>-</v>
      </c>
    </row>
    <row r="1306" spans="11:11">
      <c r="K1306" s="51" t="str">
        <f t="shared" si="48"/>
        <v>-</v>
      </c>
    </row>
    <row r="1307" spans="11:11">
      <c r="K1307" s="51" t="str">
        <f t="shared" si="48"/>
        <v>-</v>
      </c>
    </row>
    <row r="1308" spans="11:11">
      <c r="K1308" s="51" t="str">
        <f t="shared" si="48"/>
        <v>-</v>
      </c>
    </row>
    <row r="1309" spans="11:11">
      <c r="K1309" s="51" t="str">
        <f t="shared" si="48"/>
        <v>-</v>
      </c>
    </row>
    <row r="1310" spans="11:11">
      <c r="K1310" s="51" t="str">
        <f t="shared" si="48"/>
        <v>-</v>
      </c>
    </row>
    <row r="1311" spans="11:11">
      <c r="K1311" s="51" t="str">
        <f t="shared" si="48"/>
        <v>-</v>
      </c>
    </row>
    <row r="1312" spans="11:11">
      <c r="K1312" s="51" t="str">
        <f t="shared" si="48"/>
        <v>-</v>
      </c>
    </row>
    <row r="1313" spans="11:11">
      <c r="K1313" s="51" t="str">
        <f t="shared" si="48"/>
        <v>-</v>
      </c>
    </row>
    <row r="1314" spans="11:11">
      <c r="K1314" s="51" t="str">
        <f t="shared" si="48"/>
        <v>-</v>
      </c>
    </row>
    <row r="1315" spans="11:11">
      <c r="K1315" s="51" t="str">
        <f t="shared" si="48"/>
        <v>-</v>
      </c>
    </row>
    <row r="1316" spans="11:11">
      <c r="K1316" s="51" t="str">
        <f t="shared" si="48"/>
        <v>-</v>
      </c>
    </row>
    <row r="1317" spans="11:11">
      <c r="K1317" s="51" t="str">
        <f t="shared" si="48"/>
        <v>-</v>
      </c>
    </row>
    <row r="1318" spans="11:11">
      <c r="K1318" s="51" t="str">
        <f t="shared" si="48"/>
        <v>-</v>
      </c>
    </row>
    <row r="1319" spans="11:11">
      <c r="K1319" s="51" t="str">
        <f t="shared" si="48"/>
        <v>-</v>
      </c>
    </row>
    <row r="1320" spans="11:11">
      <c r="K1320" s="51" t="str">
        <f t="shared" si="48"/>
        <v>-</v>
      </c>
    </row>
    <row r="1321" spans="11:11">
      <c r="K1321" s="51" t="str">
        <f t="shared" si="48"/>
        <v>-</v>
      </c>
    </row>
    <row r="1322" spans="11:11">
      <c r="K1322" s="51" t="str">
        <f t="shared" si="48"/>
        <v>-</v>
      </c>
    </row>
    <row r="1323" spans="11:11">
      <c r="K1323" s="51" t="str">
        <f t="shared" si="48"/>
        <v>-</v>
      </c>
    </row>
    <row r="1324" spans="11:11">
      <c r="K1324" s="51" t="str">
        <f t="shared" si="48"/>
        <v>-</v>
      </c>
    </row>
    <row r="1325" spans="11:11">
      <c r="K1325" s="51" t="str">
        <f t="shared" si="48"/>
        <v>-</v>
      </c>
    </row>
    <row r="1326" spans="11:11">
      <c r="K1326" s="51" t="str">
        <f t="shared" si="48"/>
        <v>-</v>
      </c>
    </row>
    <row r="1327" spans="11:11">
      <c r="K1327" s="51" t="str">
        <f t="shared" si="48"/>
        <v>-</v>
      </c>
    </row>
    <row r="1328" spans="11:11">
      <c r="K1328" s="51" t="str">
        <f t="shared" si="48"/>
        <v>-</v>
      </c>
    </row>
    <row r="1329" spans="11:11">
      <c r="K1329" s="51" t="str">
        <f t="shared" si="48"/>
        <v>-</v>
      </c>
    </row>
    <row r="1330" spans="11:11">
      <c r="K1330" s="51" t="str">
        <f t="shared" si="48"/>
        <v>-</v>
      </c>
    </row>
    <row r="1331" spans="11:11">
      <c r="K1331" s="51" t="str">
        <f t="shared" si="48"/>
        <v>-</v>
      </c>
    </row>
    <row r="1332" spans="11:11">
      <c r="K1332" s="51" t="str">
        <f t="shared" si="48"/>
        <v>-</v>
      </c>
    </row>
    <row r="1333" spans="11:11">
      <c r="K1333" s="51" t="str">
        <f t="shared" si="48"/>
        <v>-</v>
      </c>
    </row>
    <row r="1334" spans="11:11">
      <c r="K1334" s="51" t="str">
        <f t="shared" si="48"/>
        <v>-</v>
      </c>
    </row>
    <row r="1335" spans="11:11">
      <c r="K1335" s="51" t="str">
        <f t="shared" si="48"/>
        <v>-</v>
      </c>
    </row>
    <row r="1336" spans="11:11">
      <c r="K1336" s="51" t="str">
        <f t="shared" si="48"/>
        <v>-</v>
      </c>
    </row>
    <row r="1337" spans="11:11">
      <c r="K1337" s="51" t="str">
        <f t="shared" si="48"/>
        <v>-</v>
      </c>
    </row>
    <row r="1338" spans="11:11">
      <c r="K1338" s="51" t="str">
        <f t="shared" si="48"/>
        <v>-</v>
      </c>
    </row>
    <row r="1339" spans="11:11">
      <c r="K1339" s="51" t="str">
        <f t="shared" si="48"/>
        <v>-</v>
      </c>
    </row>
    <row r="1340" spans="11:11">
      <c r="K1340" s="51" t="str">
        <f t="shared" si="48"/>
        <v>-</v>
      </c>
    </row>
    <row r="1341" spans="11:11">
      <c r="K1341" s="51" t="str">
        <f t="shared" si="48"/>
        <v>-</v>
      </c>
    </row>
    <row r="1342" spans="11:11">
      <c r="K1342" s="51" t="str">
        <f t="shared" si="48"/>
        <v>-</v>
      </c>
    </row>
    <row r="1343" spans="11:11">
      <c r="K1343" s="51" t="str">
        <f t="shared" si="48"/>
        <v>-</v>
      </c>
    </row>
    <row r="1344" spans="11:11">
      <c r="K1344" s="51" t="str">
        <f t="shared" si="48"/>
        <v>-</v>
      </c>
    </row>
    <row r="1345" spans="11:11">
      <c r="K1345" s="51" t="str">
        <f t="shared" si="48"/>
        <v>-</v>
      </c>
    </row>
    <row r="1346" spans="11:11">
      <c r="K1346" s="51" t="str">
        <f t="shared" si="48"/>
        <v>-</v>
      </c>
    </row>
    <row r="1347" spans="11:11">
      <c r="K1347" s="51" t="str">
        <f t="shared" si="48"/>
        <v>-</v>
      </c>
    </row>
    <row r="1348" spans="11:11">
      <c r="K1348" s="51" t="str">
        <f t="shared" ref="K1348:K1411" si="49">CONCATENATE(H1348,"-",I1348)</f>
        <v>-</v>
      </c>
    </row>
    <row r="1349" spans="11:11">
      <c r="K1349" s="51" t="str">
        <f t="shared" si="49"/>
        <v>-</v>
      </c>
    </row>
    <row r="1350" spans="11:11">
      <c r="K1350" s="51" t="str">
        <f t="shared" si="49"/>
        <v>-</v>
      </c>
    </row>
    <row r="1351" spans="11:11">
      <c r="K1351" s="51" t="str">
        <f t="shared" si="49"/>
        <v>-</v>
      </c>
    </row>
    <row r="1352" spans="11:11">
      <c r="K1352" s="51" t="str">
        <f t="shared" si="49"/>
        <v>-</v>
      </c>
    </row>
    <row r="1353" spans="11:11">
      <c r="K1353" s="51" t="str">
        <f t="shared" si="49"/>
        <v>-</v>
      </c>
    </row>
    <row r="1354" spans="11:11">
      <c r="K1354" s="51" t="str">
        <f t="shared" si="49"/>
        <v>-</v>
      </c>
    </row>
    <row r="1355" spans="11:11">
      <c r="K1355" s="51" t="str">
        <f t="shared" si="49"/>
        <v>-</v>
      </c>
    </row>
    <row r="1356" spans="11:11">
      <c r="K1356" s="51" t="str">
        <f t="shared" si="49"/>
        <v>-</v>
      </c>
    </row>
    <row r="1357" spans="11:11">
      <c r="K1357" s="51" t="str">
        <f t="shared" si="49"/>
        <v>-</v>
      </c>
    </row>
    <row r="1358" spans="11:11">
      <c r="K1358" s="51" t="str">
        <f t="shared" si="49"/>
        <v>-</v>
      </c>
    </row>
    <row r="1359" spans="11:11">
      <c r="K1359" s="51" t="str">
        <f t="shared" si="49"/>
        <v>-</v>
      </c>
    </row>
    <row r="1360" spans="11:11">
      <c r="K1360" s="51" t="str">
        <f t="shared" si="49"/>
        <v>-</v>
      </c>
    </row>
    <row r="1361" spans="11:11">
      <c r="K1361" s="51" t="str">
        <f t="shared" si="49"/>
        <v>-</v>
      </c>
    </row>
    <row r="1362" spans="11:11">
      <c r="K1362" s="51" t="str">
        <f t="shared" si="49"/>
        <v>-</v>
      </c>
    </row>
    <row r="1363" spans="11:11">
      <c r="K1363" s="51" t="str">
        <f t="shared" si="49"/>
        <v>-</v>
      </c>
    </row>
    <row r="1364" spans="11:11">
      <c r="K1364" s="51" t="str">
        <f t="shared" si="49"/>
        <v>-</v>
      </c>
    </row>
    <row r="1365" spans="11:11">
      <c r="K1365" s="51" t="str">
        <f t="shared" si="49"/>
        <v>-</v>
      </c>
    </row>
    <row r="1366" spans="11:11">
      <c r="K1366" s="51" t="str">
        <f t="shared" si="49"/>
        <v>-</v>
      </c>
    </row>
    <row r="1367" spans="11:11">
      <c r="K1367" s="51" t="str">
        <f t="shared" si="49"/>
        <v>-</v>
      </c>
    </row>
    <row r="1368" spans="11:11">
      <c r="K1368" s="51" t="str">
        <f t="shared" si="49"/>
        <v>-</v>
      </c>
    </row>
    <row r="1369" spans="11:11">
      <c r="K1369" s="51" t="str">
        <f t="shared" si="49"/>
        <v>-</v>
      </c>
    </row>
    <row r="1370" spans="11:11">
      <c r="K1370" s="51" t="str">
        <f t="shared" si="49"/>
        <v>-</v>
      </c>
    </row>
    <row r="1371" spans="11:11">
      <c r="K1371" s="51" t="str">
        <f t="shared" si="49"/>
        <v>-</v>
      </c>
    </row>
    <row r="1372" spans="11:11">
      <c r="K1372" s="51" t="str">
        <f t="shared" si="49"/>
        <v>-</v>
      </c>
    </row>
    <row r="1373" spans="11:11">
      <c r="K1373" s="51" t="str">
        <f t="shared" si="49"/>
        <v>-</v>
      </c>
    </row>
    <row r="1374" spans="11:11">
      <c r="K1374" s="51" t="str">
        <f t="shared" si="49"/>
        <v>-</v>
      </c>
    </row>
    <row r="1375" spans="11:11">
      <c r="K1375" s="51" t="str">
        <f t="shared" si="49"/>
        <v>-</v>
      </c>
    </row>
    <row r="1376" spans="11:11">
      <c r="K1376" s="51" t="str">
        <f t="shared" si="49"/>
        <v>-</v>
      </c>
    </row>
    <row r="1377" spans="11:11">
      <c r="K1377" s="51" t="str">
        <f t="shared" si="49"/>
        <v>-</v>
      </c>
    </row>
    <row r="1378" spans="11:11">
      <c r="K1378" s="51" t="str">
        <f t="shared" si="49"/>
        <v>-</v>
      </c>
    </row>
    <row r="1379" spans="11:11">
      <c r="K1379" s="51" t="str">
        <f t="shared" si="49"/>
        <v>-</v>
      </c>
    </row>
    <row r="1380" spans="11:11">
      <c r="K1380" s="51" t="str">
        <f t="shared" si="49"/>
        <v>-</v>
      </c>
    </row>
    <row r="1381" spans="11:11">
      <c r="K1381" s="51" t="str">
        <f t="shared" si="49"/>
        <v>-</v>
      </c>
    </row>
    <row r="1382" spans="11:11">
      <c r="K1382" s="51" t="str">
        <f t="shared" si="49"/>
        <v>-</v>
      </c>
    </row>
    <row r="1383" spans="11:11">
      <c r="K1383" s="51" t="str">
        <f t="shared" si="49"/>
        <v>-</v>
      </c>
    </row>
    <row r="1384" spans="11:11">
      <c r="K1384" s="51" t="str">
        <f t="shared" si="49"/>
        <v>-</v>
      </c>
    </row>
    <row r="1385" spans="11:11">
      <c r="K1385" s="51" t="str">
        <f t="shared" si="49"/>
        <v>-</v>
      </c>
    </row>
    <row r="1386" spans="11:11">
      <c r="K1386" s="51" t="str">
        <f t="shared" si="49"/>
        <v>-</v>
      </c>
    </row>
    <row r="1387" spans="11:11">
      <c r="K1387" s="51" t="str">
        <f t="shared" si="49"/>
        <v>-</v>
      </c>
    </row>
    <row r="1388" spans="11:11">
      <c r="K1388" s="51" t="str">
        <f t="shared" si="49"/>
        <v>-</v>
      </c>
    </row>
    <row r="1389" spans="11:11">
      <c r="K1389" s="51" t="str">
        <f t="shared" si="49"/>
        <v>-</v>
      </c>
    </row>
    <row r="1390" spans="11:11">
      <c r="K1390" s="51" t="str">
        <f t="shared" si="49"/>
        <v>-</v>
      </c>
    </row>
    <row r="1391" spans="11:11">
      <c r="K1391" s="51" t="str">
        <f t="shared" si="49"/>
        <v>-</v>
      </c>
    </row>
    <row r="1392" spans="11:11">
      <c r="K1392" s="51" t="str">
        <f t="shared" si="49"/>
        <v>-</v>
      </c>
    </row>
    <row r="1393" spans="11:11">
      <c r="K1393" s="51" t="str">
        <f t="shared" si="49"/>
        <v>-</v>
      </c>
    </row>
    <row r="1394" spans="11:11">
      <c r="K1394" s="51" t="str">
        <f t="shared" si="49"/>
        <v>-</v>
      </c>
    </row>
    <row r="1395" spans="11:11">
      <c r="K1395" s="51" t="str">
        <f t="shared" si="49"/>
        <v>-</v>
      </c>
    </row>
    <row r="1396" spans="11:11">
      <c r="K1396" s="51" t="str">
        <f t="shared" si="49"/>
        <v>-</v>
      </c>
    </row>
    <row r="1397" spans="11:11">
      <c r="K1397" s="51" t="str">
        <f t="shared" si="49"/>
        <v>-</v>
      </c>
    </row>
    <row r="1398" spans="11:11">
      <c r="K1398" s="51" t="str">
        <f t="shared" si="49"/>
        <v>-</v>
      </c>
    </row>
    <row r="1399" spans="11:11">
      <c r="K1399" s="51" t="str">
        <f t="shared" si="49"/>
        <v>-</v>
      </c>
    </row>
    <row r="1400" spans="11:11">
      <c r="K1400" s="51" t="str">
        <f t="shared" si="49"/>
        <v>-</v>
      </c>
    </row>
    <row r="1401" spans="11:11">
      <c r="K1401" s="51" t="str">
        <f t="shared" si="49"/>
        <v>-</v>
      </c>
    </row>
    <row r="1402" spans="11:11">
      <c r="K1402" s="51" t="str">
        <f t="shared" si="49"/>
        <v>-</v>
      </c>
    </row>
    <row r="1403" spans="11:11">
      <c r="K1403" s="51" t="str">
        <f t="shared" si="49"/>
        <v>-</v>
      </c>
    </row>
    <row r="1404" spans="11:11">
      <c r="K1404" s="51" t="str">
        <f t="shared" si="49"/>
        <v>-</v>
      </c>
    </row>
    <row r="1405" spans="11:11">
      <c r="K1405" s="51" t="str">
        <f t="shared" si="49"/>
        <v>-</v>
      </c>
    </row>
    <row r="1406" spans="11:11">
      <c r="K1406" s="51" t="str">
        <f t="shared" si="49"/>
        <v>-</v>
      </c>
    </row>
    <row r="1407" spans="11:11">
      <c r="K1407" s="51" t="str">
        <f t="shared" si="49"/>
        <v>-</v>
      </c>
    </row>
    <row r="1408" spans="11:11">
      <c r="K1408" s="51" t="str">
        <f t="shared" si="49"/>
        <v>-</v>
      </c>
    </row>
    <row r="1409" spans="11:11">
      <c r="K1409" s="51" t="str">
        <f t="shared" si="49"/>
        <v>-</v>
      </c>
    </row>
    <row r="1410" spans="11:11">
      <c r="K1410" s="51" t="str">
        <f t="shared" si="49"/>
        <v>-</v>
      </c>
    </row>
    <row r="1411" spans="11:11">
      <c r="K1411" s="51" t="str">
        <f t="shared" si="49"/>
        <v>-</v>
      </c>
    </row>
    <row r="1412" spans="11:11">
      <c r="K1412" s="51" t="str">
        <f t="shared" ref="K1412:K1475" si="50">CONCATENATE(H1412,"-",I1412)</f>
        <v>-</v>
      </c>
    </row>
    <row r="1413" spans="11:11">
      <c r="K1413" s="51" t="str">
        <f t="shared" si="50"/>
        <v>-</v>
      </c>
    </row>
    <row r="1414" spans="11:11">
      <c r="K1414" s="51" t="str">
        <f t="shared" si="50"/>
        <v>-</v>
      </c>
    </row>
    <row r="1415" spans="11:11">
      <c r="K1415" s="51" t="str">
        <f t="shared" si="50"/>
        <v>-</v>
      </c>
    </row>
    <row r="1416" spans="11:11">
      <c r="K1416" s="51" t="str">
        <f t="shared" si="50"/>
        <v>-</v>
      </c>
    </row>
    <row r="1417" spans="11:11">
      <c r="K1417" s="51" t="str">
        <f t="shared" si="50"/>
        <v>-</v>
      </c>
    </row>
    <row r="1418" spans="11:11">
      <c r="K1418" s="51" t="str">
        <f t="shared" si="50"/>
        <v>-</v>
      </c>
    </row>
    <row r="1419" spans="11:11">
      <c r="K1419" s="51" t="str">
        <f t="shared" si="50"/>
        <v>-</v>
      </c>
    </row>
    <row r="1420" spans="11:11">
      <c r="K1420" s="51" t="str">
        <f t="shared" si="50"/>
        <v>-</v>
      </c>
    </row>
    <row r="1421" spans="11:11">
      <c r="K1421" s="51" t="str">
        <f t="shared" si="50"/>
        <v>-</v>
      </c>
    </row>
    <row r="1422" spans="11:11">
      <c r="K1422" s="51" t="str">
        <f t="shared" si="50"/>
        <v>-</v>
      </c>
    </row>
    <row r="1423" spans="11:11">
      <c r="K1423" s="51" t="str">
        <f t="shared" si="50"/>
        <v>-</v>
      </c>
    </row>
    <row r="1424" spans="11:11">
      <c r="K1424" s="51" t="str">
        <f t="shared" si="50"/>
        <v>-</v>
      </c>
    </row>
    <row r="1425" spans="11:11">
      <c r="K1425" s="51" t="str">
        <f t="shared" si="50"/>
        <v>-</v>
      </c>
    </row>
    <row r="1426" spans="11:11">
      <c r="K1426" s="51" t="str">
        <f t="shared" si="50"/>
        <v>-</v>
      </c>
    </row>
    <row r="1427" spans="11:11">
      <c r="K1427" s="51" t="str">
        <f t="shared" si="50"/>
        <v>-</v>
      </c>
    </row>
    <row r="1428" spans="11:11">
      <c r="K1428" s="51" t="str">
        <f t="shared" si="50"/>
        <v>-</v>
      </c>
    </row>
    <row r="1429" spans="11:11">
      <c r="K1429" s="51" t="str">
        <f t="shared" si="50"/>
        <v>-</v>
      </c>
    </row>
    <row r="1430" spans="11:11">
      <c r="K1430" s="51" t="str">
        <f t="shared" si="50"/>
        <v>-</v>
      </c>
    </row>
    <row r="1431" spans="11:11">
      <c r="K1431" s="51" t="str">
        <f t="shared" si="50"/>
        <v>-</v>
      </c>
    </row>
    <row r="1432" spans="11:11">
      <c r="K1432" s="51" t="str">
        <f t="shared" si="50"/>
        <v>-</v>
      </c>
    </row>
    <row r="1433" spans="11:11">
      <c r="K1433" s="51" t="str">
        <f t="shared" si="50"/>
        <v>-</v>
      </c>
    </row>
    <row r="1434" spans="11:11">
      <c r="K1434" s="51" t="str">
        <f t="shared" si="50"/>
        <v>-</v>
      </c>
    </row>
    <row r="1435" spans="11:11">
      <c r="K1435" s="51" t="str">
        <f t="shared" si="50"/>
        <v>-</v>
      </c>
    </row>
    <row r="1436" spans="11:11">
      <c r="K1436" s="51" t="str">
        <f t="shared" si="50"/>
        <v>-</v>
      </c>
    </row>
    <row r="1437" spans="11:11">
      <c r="K1437" s="51" t="str">
        <f t="shared" si="50"/>
        <v>-</v>
      </c>
    </row>
    <row r="1438" spans="11:11">
      <c r="K1438" s="51" t="str">
        <f t="shared" si="50"/>
        <v>-</v>
      </c>
    </row>
    <row r="1439" spans="11:11">
      <c r="K1439" s="51" t="str">
        <f t="shared" si="50"/>
        <v>-</v>
      </c>
    </row>
    <row r="1440" spans="11:11">
      <c r="K1440" s="51" t="str">
        <f t="shared" si="50"/>
        <v>-</v>
      </c>
    </row>
    <row r="1441" spans="11:11">
      <c r="K1441" s="51" t="str">
        <f t="shared" si="50"/>
        <v>-</v>
      </c>
    </row>
    <row r="1442" spans="11:11">
      <c r="K1442" s="51" t="str">
        <f t="shared" si="50"/>
        <v>-</v>
      </c>
    </row>
    <row r="1443" spans="11:11">
      <c r="K1443" s="51" t="str">
        <f t="shared" si="50"/>
        <v>-</v>
      </c>
    </row>
    <row r="1444" spans="11:11">
      <c r="K1444" s="51" t="str">
        <f t="shared" si="50"/>
        <v>-</v>
      </c>
    </row>
    <row r="1445" spans="11:11">
      <c r="K1445" s="51" t="str">
        <f t="shared" si="50"/>
        <v>-</v>
      </c>
    </row>
    <row r="1446" spans="11:11">
      <c r="K1446" s="51" t="str">
        <f t="shared" si="50"/>
        <v>-</v>
      </c>
    </row>
    <row r="1447" spans="11:11">
      <c r="K1447" s="51" t="str">
        <f t="shared" si="50"/>
        <v>-</v>
      </c>
    </row>
    <row r="1448" spans="11:11">
      <c r="K1448" s="51" t="str">
        <f t="shared" si="50"/>
        <v>-</v>
      </c>
    </row>
    <row r="1449" spans="11:11">
      <c r="K1449" s="51" t="str">
        <f t="shared" si="50"/>
        <v>-</v>
      </c>
    </row>
    <row r="1450" spans="11:11">
      <c r="K1450" s="51" t="str">
        <f t="shared" si="50"/>
        <v>-</v>
      </c>
    </row>
    <row r="1451" spans="11:11">
      <c r="K1451" s="51" t="str">
        <f t="shared" si="50"/>
        <v>-</v>
      </c>
    </row>
    <row r="1452" spans="11:11">
      <c r="K1452" s="51" t="str">
        <f t="shared" si="50"/>
        <v>-</v>
      </c>
    </row>
    <row r="1453" spans="11:11">
      <c r="K1453" s="51" t="str">
        <f t="shared" si="50"/>
        <v>-</v>
      </c>
    </row>
    <row r="1454" spans="11:11">
      <c r="K1454" s="51" t="str">
        <f t="shared" si="50"/>
        <v>-</v>
      </c>
    </row>
    <row r="1455" spans="11:11">
      <c r="K1455" s="51" t="str">
        <f t="shared" si="50"/>
        <v>-</v>
      </c>
    </row>
    <row r="1456" spans="11:11">
      <c r="K1456" s="51" t="str">
        <f t="shared" si="50"/>
        <v>-</v>
      </c>
    </row>
    <row r="1457" spans="11:11">
      <c r="K1457" s="51" t="str">
        <f t="shared" si="50"/>
        <v>-</v>
      </c>
    </row>
    <row r="1458" spans="11:11">
      <c r="K1458" s="51" t="str">
        <f t="shared" si="50"/>
        <v>-</v>
      </c>
    </row>
    <row r="1459" spans="11:11">
      <c r="K1459" s="51" t="str">
        <f t="shared" si="50"/>
        <v>-</v>
      </c>
    </row>
    <row r="1460" spans="11:11">
      <c r="K1460" s="51" t="str">
        <f t="shared" si="50"/>
        <v>-</v>
      </c>
    </row>
    <row r="1461" spans="11:11">
      <c r="K1461" s="51" t="str">
        <f t="shared" si="50"/>
        <v>-</v>
      </c>
    </row>
    <row r="1462" spans="11:11">
      <c r="K1462" s="51" t="str">
        <f t="shared" si="50"/>
        <v>-</v>
      </c>
    </row>
    <row r="1463" spans="11:11">
      <c r="K1463" s="51" t="str">
        <f t="shared" si="50"/>
        <v>-</v>
      </c>
    </row>
    <row r="1464" spans="11:11">
      <c r="K1464" s="51" t="str">
        <f t="shared" si="50"/>
        <v>-</v>
      </c>
    </row>
    <row r="1465" spans="11:11">
      <c r="K1465" s="51" t="str">
        <f t="shared" si="50"/>
        <v>-</v>
      </c>
    </row>
    <row r="1466" spans="11:11">
      <c r="K1466" s="51" t="str">
        <f t="shared" si="50"/>
        <v>-</v>
      </c>
    </row>
    <row r="1467" spans="11:11">
      <c r="K1467" s="51" t="str">
        <f t="shared" si="50"/>
        <v>-</v>
      </c>
    </row>
    <row r="1468" spans="11:11">
      <c r="K1468" s="51" t="str">
        <f t="shared" si="50"/>
        <v>-</v>
      </c>
    </row>
    <row r="1469" spans="11:11">
      <c r="K1469" s="51" t="str">
        <f t="shared" si="50"/>
        <v>-</v>
      </c>
    </row>
    <row r="1470" spans="11:11">
      <c r="K1470" s="51" t="str">
        <f t="shared" si="50"/>
        <v>-</v>
      </c>
    </row>
    <row r="1471" spans="11:11">
      <c r="K1471" s="51" t="str">
        <f t="shared" si="50"/>
        <v>-</v>
      </c>
    </row>
    <row r="1472" spans="11:11">
      <c r="K1472" s="51" t="str">
        <f t="shared" si="50"/>
        <v>-</v>
      </c>
    </row>
    <row r="1473" spans="11:11">
      <c r="K1473" s="51" t="str">
        <f t="shared" si="50"/>
        <v>-</v>
      </c>
    </row>
    <row r="1474" spans="11:11">
      <c r="K1474" s="51" t="str">
        <f t="shared" si="50"/>
        <v>-</v>
      </c>
    </row>
    <row r="1475" spans="11:11">
      <c r="K1475" s="51" t="str">
        <f t="shared" si="50"/>
        <v>-</v>
      </c>
    </row>
    <row r="1476" spans="11:11">
      <c r="K1476" s="51" t="str">
        <f t="shared" ref="K1476:K1539" si="51">CONCATENATE(H1476,"-",I1476)</f>
        <v>-</v>
      </c>
    </row>
    <row r="1477" spans="11:11">
      <c r="K1477" s="51" t="str">
        <f t="shared" si="51"/>
        <v>-</v>
      </c>
    </row>
    <row r="1478" spans="11:11">
      <c r="K1478" s="51" t="str">
        <f t="shared" si="51"/>
        <v>-</v>
      </c>
    </row>
    <row r="1479" spans="11:11">
      <c r="K1479" s="51" t="str">
        <f t="shared" si="51"/>
        <v>-</v>
      </c>
    </row>
    <row r="1480" spans="11:11">
      <c r="K1480" s="51" t="str">
        <f t="shared" si="51"/>
        <v>-</v>
      </c>
    </row>
    <row r="1481" spans="11:11">
      <c r="K1481" s="51" t="str">
        <f t="shared" si="51"/>
        <v>-</v>
      </c>
    </row>
    <row r="1482" spans="11:11">
      <c r="K1482" s="51" t="str">
        <f t="shared" si="51"/>
        <v>-</v>
      </c>
    </row>
    <row r="1483" spans="11:11">
      <c r="K1483" s="51" t="str">
        <f t="shared" si="51"/>
        <v>-</v>
      </c>
    </row>
    <row r="1484" spans="11:11">
      <c r="K1484" s="51" t="str">
        <f t="shared" si="51"/>
        <v>-</v>
      </c>
    </row>
    <row r="1485" spans="11:11">
      <c r="K1485" s="51" t="str">
        <f t="shared" si="51"/>
        <v>-</v>
      </c>
    </row>
    <row r="1486" spans="11:11">
      <c r="K1486" s="51" t="str">
        <f t="shared" si="51"/>
        <v>-</v>
      </c>
    </row>
    <row r="1487" spans="11:11">
      <c r="K1487" s="51" t="str">
        <f t="shared" si="51"/>
        <v>-</v>
      </c>
    </row>
    <row r="1488" spans="11:11">
      <c r="K1488" s="51" t="str">
        <f t="shared" si="51"/>
        <v>-</v>
      </c>
    </row>
    <row r="1489" spans="11:11">
      <c r="K1489" s="51" t="str">
        <f t="shared" si="51"/>
        <v>-</v>
      </c>
    </row>
    <row r="1490" spans="11:11">
      <c r="K1490" s="51" t="str">
        <f t="shared" si="51"/>
        <v>-</v>
      </c>
    </row>
    <row r="1491" spans="11:11">
      <c r="K1491" s="51" t="str">
        <f t="shared" si="51"/>
        <v>-</v>
      </c>
    </row>
    <row r="1492" spans="11:11">
      <c r="K1492" s="51" t="str">
        <f t="shared" si="51"/>
        <v>-</v>
      </c>
    </row>
    <row r="1493" spans="11:11">
      <c r="K1493" s="51" t="str">
        <f t="shared" si="51"/>
        <v>-</v>
      </c>
    </row>
    <row r="1494" spans="11:11">
      <c r="K1494" s="51" t="str">
        <f t="shared" si="51"/>
        <v>-</v>
      </c>
    </row>
    <row r="1495" spans="11:11">
      <c r="K1495" s="51" t="str">
        <f t="shared" si="51"/>
        <v>-</v>
      </c>
    </row>
    <row r="1496" spans="11:11">
      <c r="K1496" s="51" t="str">
        <f t="shared" si="51"/>
        <v>-</v>
      </c>
    </row>
    <row r="1497" spans="11:11">
      <c r="K1497" s="51" t="str">
        <f t="shared" si="51"/>
        <v>-</v>
      </c>
    </row>
    <row r="1498" spans="11:11">
      <c r="K1498" s="51" t="str">
        <f t="shared" si="51"/>
        <v>-</v>
      </c>
    </row>
    <row r="1499" spans="11:11">
      <c r="K1499" s="51" t="str">
        <f t="shared" si="51"/>
        <v>-</v>
      </c>
    </row>
    <row r="1500" spans="11:11">
      <c r="K1500" s="51" t="str">
        <f t="shared" si="51"/>
        <v>-</v>
      </c>
    </row>
    <row r="1501" spans="11:11">
      <c r="K1501" s="51" t="str">
        <f t="shared" si="51"/>
        <v>-</v>
      </c>
    </row>
    <row r="1502" spans="11:11">
      <c r="K1502" s="51" t="str">
        <f t="shared" si="51"/>
        <v>-</v>
      </c>
    </row>
    <row r="1503" spans="11:11">
      <c r="K1503" s="51" t="str">
        <f t="shared" si="51"/>
        <v>-</v>
      </c>
    </row>
    <row r="1504" spans="11:11">
      <c r="K1504" s="51" t="str">
        <f t="shared" si="51"/>
        <v>-</v>
      </c>
    </row>
    <row r="1505" spans="11:11">
      <c r="K1505" s="51" t="str">
        <f t="shared" si="51"/>
        <v>-</v>
      </c>
    </row>
    <row r="1506" spans="11:11">
      <c r="K1506" s="51" t="str">
        <f t="shared" si="51"/>
        <v>-</v>
      </c>
    </row>
    <row r="1507" spans="11:11">
      <c r="K1507" s="51" t="str">
        <f t="shared" si="51"/>
        <v>-</v>
      </c>
    </row>
    <row r="1508" spans="11:11">
      <c r="K1508" s="51" t="str">
        <f t="shared" si="51"/>
        <v>-</v>
      </c>
    </row>
    <row r="1509" spans="11:11">
      <c r="K1509" s="51" t="str">
        <f t="shared" si="51"/>
        <v>-</v>
      </c>
    </row>
    <row r="1510" spans="11:11">
      <c r="K1510" s="51" t="str">
        <f t="shared" si="51"/>
        <v>-</v>
      </c>
    </row>
    <row r="1511" spans="11:11">
      <c r="K1511" s="51" t="str">
        <f t="shared" si="51"/>
        <v>-</v>
      </c>
    </row>
    <row r="1512" spans="11:11">
      <c r="K1512" s="51" t="str">
        <f t="shared" si="51"/>
        <v>-</v>
      </c>
    </row>
    <row r="1513" spans="11:11">
      <c r="K1513" s="51" t="str">
        <f t="shared" si="51"/>
        <v>-</v>
      </c>
    </row>
    <row r="1514" spans="11:11">
      <c r="K1514" s="51" t="str">
        <f t="shared" si="51"/>
        <v>-</v>
      </c>
    </row>
    <row r="1515" spans="11:11">
      <c r="K1515" s="51" t="str">
        <f t="shared" si="51"/>
        <v>-</v>
      </c>
    </row>
    <row r="1516" spans="11:11">
      <c r="K1516" s="51" t="str">
        <f t="shared" si="51"/>
        <v>-</v>
      </c>
    </row>
    <row r="1517" spans="11:11">
      <c r="K1517" s="51" t="str">
        <f t="shared" si="51"/>
        <v>-</v>
      </c>
    </row>
    <row r="1518" spans="11:11">
      <c r="K1518" s="51" t="str">
        <f t="shared" si="51"/>
        <v>-</v>
      </c>
    </row>
    <row r="1519" spans="11:11">
      <c r="K1519" s="51" t="str">
        <f t="shared" si="51"/>
        <v>-</v>
      </c>
    </row>
    <row r="1520" spans="11:11">
      <c r="K1520" s="51" t="str">
        <f t="shared" si="51"/>
        <v>-</v>
      </c>
    </row>
    <row r="1521" spans="11:11">
      <c r="K1521" s="51" t="str">
        <f t="shared" si="51"/>
        <v>-</v>
      </c>
    </row>
    <row r="1522" spans="11:11">
      <c r="K1522" s="51" t="str">
        <f t="shared" si="51"/>
        <v>-</v>
      </c>
    </row>
    <row r="1523" spans="11:11">
      <c r="K1523" s="51" t="str">
        <f t="shared" si="51"/>
        <v>-</v>
      </c>
    </row>
    <row r="1524" spans="11:11">
      <c r="K1524" s="51" t="str">
        <f t="shared" si="51"/>
        <v>-</v>
      </c>
    </row>
    <row r="1525" spans="11:11">
      <c r="K1525" s="51" t="str">
        <f t="shared" si="51"/>
        <v>-</v>
      </c>
    </row>
    <row r="1526" spans="11:11">
      <c r="K1526" s="51" t="str">
        <f t="shared" si="51"/>
        <v>-</v>
      </c>
    </row>
    <row r="1527" spans="11:11">
      <c r="K1527" s="51" t="str">
        <f t="shared" si="51"/>
        <v>-</v>
      </c>
    </row>
    <row r="1528" spans="11:11">
      <c r="K1528" s="51" t="str">
        <f t="shared" si="51"/>
        <v>-</v>
      </c>
    </row>
    <row r="1529" spans="11:11">
      <c r="K1529" s="51" t="str">
        <f t="shared" si="51"/>
        <v>-</v>
      </c>
    </row>
    <row r="1530" spans="11:11">
      <c r="K1530" s="51" t="str">
        <f t="shared" si="51"/>
        <v>-</v>
      </c>
    </row>
    <row r="1531" spans="11:11">
      <c r="K1531" s="51" t="str">
        <f t="shared" si="51"/>
        <v>-</v>
      </c>
    </row>
    <row r="1532" spans="11:11">
      <c r="K1532" s="51" t="str">
        <f t="shared" si="51"/>
        <v>-</v>
      </c>
    </row>
    <row r="1533" spans="11:11">
      <c r="K1533" s="51" t="str">
        <f t="shared" si="51"/>
        <v>-</v>
      </c>
    </row>
    <row r="1534" spans="11:11">
      <c r="K1534" s="51" t="str">
        <f t="shared" si="51"/>
        <v>-</v>
      </c>
    </row>
    <row r="1535" spans="11:11">
      <c r="K1535" s="51" t="str">
        <f t="shared" si="51"/>
        <v>-</v>
      </c>
    </row>
    <row r="1536" spans="11:11">
      <c r="K1536" s="51" t="str">
        <f t="shared" si="51"/>
        <v>-</v>
      </c>
    </row>
    <row r="1537" spans="11:11">
      <c r="K1537" s="51" t="str">
        <f t="shared" si="51"/>
        <v>-</v>
      </c>
    </row>
    <row r="1538" spans="11:11">
      <c r="K1538" s="51" t="str">
        <f t="shared" si="51"/>
        <v>-</v>
      </c>
    </row>
    <row r="1539" spans="11:11">
      <c r="K1539" s="51" t="str">
        <f t="shared" si="51"/>
        <v>-</v>
      </c>
    </row>
    <row r="1540" spans="11:11">
      <c r="K1540" s="51" t="str">
        <f t="shared" ref="K1540:K1603" si="52">CONCATENATE(H1540,"-",I1540)</f>
        <v>-</v>
      </c>
    </row>
    <row r="1541" spans="11:11">
      <c r="K1541" s="51" t="str">
        <f t="shared" si="52"/>
        <v>-</v>
      </c>
    </row>
    <row r="1542" spans="11:11">
      <c r="K1542" s="51" t="str">
        <f t="shared" si="52"/>
        <v>-</v>
      </c>
    </row>
    <row r="1543" spans="11:11">
      <c r="K1543" s="51" t="str">
        <f t="shared" si="52"/>
        <v>-</v>
      </c>
    </row>
    <row r="1544" spans="11:11">
      <c r="K1544" s="51" t="str">
        <f t="shared" si="52"/>
        <v>-</v>
      </c>
    </row>
    <row r="1545" spans="11:11">
      <c r="K1545" s="51" t="str">
        <f t="shared" si="52"/>
        <v>-</v>
      </c>
    </row>
    <row r="1546" spans="11:11">
      <c r="K1546" s="51" t="str">
        <f t="shared" si="52"/>
        <v>-</v>
      </c>
    </row>
    <row r="1547" spans="11:11">
      <c r="K1547" s="51" t="str">
        <f t="shared" si="52"/>
        <v>-</v>
      </c>
    </row>
    <row r="1548" spans="11:11">
      <c r="K1548" s="51" t="str">
        <f t="shared" si="52"/>
        <v>-</v>
      </c>
    </row>
    <row r="1549" spans="11:11">
      <c r="K1549" s="51" t="str">
        <f t="shared" si="52"/>
        <v>-</v>
      </c>
    </row>
    <row r="1550" spans="11:11">
      <c r="K1550" s="51" t="str">
        <f t="shared" si="52"/>
        <v>-</v>
      </c>
    </row>
    <row r="1551" spans="11:11">
      <c r="K1551" s="51" t="str">
        <f t="shared" si="52"/>
        <v>-</v>
      </c>
    </row>
    <row r="1552" spans="11:11">
      <c r="K1552" s="51" t="str">
        <f t="shared" si="52"/>
        <v>-</v>
      </c>
    </row>
    <row r="1553" spans="11:11">
      <c r="K1553" s="51" t="str">
        <f t="shared" si="52"/>
        <v>-</v>
      </c>
    </row>
    <row r="1554" spans="11:11">
      <c r="K1554" s="51" t="str">
        <f t="shared" si="52"/>
        <v>-</v>
      </c>
    </row>
    <row r="1555" spans="11:11">
      <c r="K1555" s="51" t="str">
        <f t="shared" si="52"/>
        <v>-</v>
      </c>
    </row>
    <row r="1556" spans="11:11">
      <c r="K1556" s="51" t="str">
        <f t="shared" si="52"/>
        <v>-</v>
      </c>
    </row>
    <row r="1557" spans="11:11">
      <c r="K1557" s="51" t="str">
        <f t="shared" si="52"/>
        <v>-</v>
      </c>
    </row>
    <row r="1558" spans="11:11">
      <c r="K1558" s="51" t="str">
        <f t="shared" si="52"/>
        <v>-</v>
      </c>
    </row>
    <row r="1559" spans="11:11">
      <c r="K1559" s="51" t="str">
        <f t="shared" si="52"/>
        <v>-</v>
      </c>
    </row>
    <row r="1560" spans="11:11">
      <c r="K1560" s="51" t="str">
        <f t="shared" si="52"/>
        <v>-</v>
      </c>
    </row>
    <row r="1561" spans="11:11">
      <c r="K1561" s="51" t="str">
        <f t="shared" si="52"/>
        <v>-</v>
      </c>
    </row>
    <row r="1562" spans="11:11">
      <c r="K1562" s="51" t="str">
        <f t="shared" si="52"/>
        <v>-</v>
      </c>
    </row>
    <row r="1563" spans="11:11">
      <c r="K1563" s="51" t="str">
        <f t="shared" si="52"/>
        <v>-</v>
      </c>
    </row>
    <row r="1564" spans="11:11">
      <c r="K1564" s="51" t="str">
        <f t="shared" si="52"/>
        <v>-</v>
      </c>
    </row>
    <row r="1565" spans="11:11">
      <c r="K1565" s="51" t="str">
        <f t="shared" si="52"/>
        <v>-</v>
      </c>
    </row>
    <row r="1566" spans="11:11">
      <c r="K1566" s="51" t="str">
        <f t="shared" si="52"/>
        <v>-</v>
      </c>
    </row>
    <row r="1567" spans="11:11">
      <c r="K1567" s="51" t="str">
        <f t="shared" si="52"/>
        <v>-</v>
      </c>
    </row>
    <row r="1568" spans="11:11">
      <c r="K1568" s="51" t="str">
        <f t="shared" si="52"/>
        <v>-</v>
      </c>
    </row>
    <row r="1569" spans="11:11">
      <c r="K1569" s="51" t="str">
        <f t="shared" si="52"/>
        <v>-</v>
      </c>
    </row>
    <row r="1570" spans="11:11">
      <c r="K1570" s="51" t="str">
        <f t="shared" si="52"/>
        <v>-</v>
      </c>
    </row>
    <row r="1571" spans="11:11">
      <c r="K1571" s="51" t="str">
        <f t="shared" si="52"/>
        <v>-</v>
      </c>
    </row>
    <row r="1572" spans="11:11">
      <c r="K1572" s="51" t="str">
        <f t="shared" si="52"/>
        <v>-</v>
      </c>
    </row>
    <row r="1573" spans="11:11">
      <c r="K1573" s="51" t="str">
        <f t="shared" si="52"/>
        <v>-</v>
      </c>
    </row>
    <row r="1574" spans="11:11">
      <c r="K1574" s="51" t="str">
        <f t="shared" si="52"/>
        <v>-</v>
      </c>
    </row>
    <row r="1575" spans="11:11">
      <c r="K1575" s="51" t="str">
        <f t="shared" si="52"/>
        <v>-</v>
      </c>
    </row>
    <row r="1576" spans="11:11">
      <c r="K1576" s="51" t="str">
        <f t="shared" si="52"/>
        <v>-</v>
      </c>
    </row>
    <row r="1577" spans="11:11">
      <c r="K1577" s="51" t="str">
        <f t="shared" si="52"/>
        <v>-</v>
      </c>
    </row>
    <row r="1578" spans="11:11">
      <c r="K1578" s="51" t="str">
        <f t="shared" si="52"/>
        <v>-</v>
      </c>
    </row>
    <row r="1579" spans="11:11">
      <c r="K1579" s="51" t="str">
        <f t="shared" si="52"/>
        <v>-</v>
      </c>
    </row>
    <row r="1580" spans="11:11">
      <c r="K1580" s="51" t="str">
        <f t="shared" si="52"/>
        <v>-</v>
      </c>
    </row>
    <row r="1581" spans="11:11">
      <c r="K1581" s="51" t="str">
        <f t="shared" si="52"/>
        <v>-</v>
      </c>
    </row>
    <row r="1582" spans="11:11">
      <c r="K1582" s="51" t="str">
        <f t="shared" si="52"/>
        <v>-</v>
      </c>
    </row>
    <row r="1583" spans="11:11">
      <c r="K1583" s="51" t="str">
        <f t="shared" si="52"/>
        <v>-</v>
      </c>
    </row>
    <row r="1584" spans="11:11">
      <c r="K1584" s="51" t="str">
        <f t="shared" si="52"/>
        <v>-</v>
      </c>
    </row>
    <row r="1585" spans="11:11">
      <c r="K1585" s="51" t="str">
        <f t="shared" si="52"/>
        <v>-</v>
      </c>
    </row>
    <row r="1586" spans="11:11">
      <c r="K1586" s="51" t="str">
        <f t="shared" si="52"/>
        <v>-</v>
      </c>
    </row>
    <row r="1587" spans="11:11">
      <c r="K1587" s="51" t="str">
        <f t="shared" si="52"/>
        <v>-</v>
      </c>
    </row>
    <row r="1588" spans="11:11">
      <c r="K1588" s="51" t="str">
        <f t="shared" si="52"/>
        <v>-</v>
      </c>
    </row>
    <row r="1589" spans="11:11">
      <c r="K1589" s="51" t="str">
        <f t="shared" si="52"/>
        <v>-</v>
      </c>
    </row>
    <row r="1590" spans="11:11">
      <c r="K1590" s="51" t="str">
        <f t="shared" si="52"/>
        <v>-</v>
      </c>
    </row>
    <row r="1591" spans="11:11">
      <c r="K1591" s="51" t="str">
        <f t="shared" si="52"/>
        <v>-</v>
      </c>
    </row>
    <row r="1592" spans="11:11">
      <c r="K1592" s="51" t="str">
        <f t="shared" si="52"/>
        <v>-</v>
      </c>
    </row>
    <row r="1593" spans="11:11">
      <c r="K1593" s="51" t="str">
        <f t="shared" si="52"/>
        <v>-</v>
      </c>
    </row>
    <row r="1594" spans="11:11">
      <c r="K1594" s="51" t="str">
        <f t="shared" si="52"/>
        <v>-</v>
      </c>
    </row>
    <row r="1595" spans="11:11">
      <c r="K1595" s="51" t="str">
        <f t="shared" si="52"/>
        <v>-</v>
      </c>
    </row>
    <row r="1596" spans="11:11">
      <c r="K1596" s="51" t="str">
        <f t="shared" si="52"/>
        <v>-</v>
      </c>
    </row>
    <row r="1597" spans="11:11">
      <c r="K1597" s="51" t="str">
        <f t="shared" si="52"/>
        <v>-</v>
      </c>
    </row>
    <row r="1598" spans="11:11">
      <c r="K1598" s="51" t="str">
        <f t="shared" si="52"/>
        <v>-</v>
      </c>
    </row>
    <row r="1599" spans="11:11">
      <c r="K1599" s="51" t="str">
        <f t="shared" si="52"/>
        <v>-</v>
      </c>
    </row>
    <row r="1600" spans="11:11">
      <c r="K1600" s="51" t="str">
        <f t="shared" si="52"/>
        <v>-</v>
      </c>
    </row>
    <row r="1601" spans="11:11">
      <c r="K1601" s="51" t="str">
        <f t="shared" si="52"/>
        <v>-</v>
      </c>
    </row>
    <row r="1602" spans="11:11">
      <c r="K1602" s="51" t="str">
        <f t="shared" si="52"/>
        <v>-</v>
      </c>
    </row>
    <row r="1603" spans="11:11">
      <c r="K1603" s="51" t="str">
        <f t="shared" si="52"/>
        <v>-</v>
      </c>
    </row>
    <row r="1604" spans="11:11">
      <c r="K1604" s="51" t="str">
        <f t="shared" ref="K1604:K1651" si="53">CONCATENATE(H1604,"-",I1604)</f>
        <v>-</v>
      </c>
    </row>
    <row r="1605" spans="11:11">
      <c r="K1605" s="51" t="str">
        <f t="shared" si="53"/>
        <v>-</v>
      </c>
    </row>
    <row r="1606" spans="11:11">
      <c r="K1606" s="51" t="str">
        <f t="shared" si="53"/>
        <v>-</v>
      </c>
    </row>
    <row r="1607" spans="11:11">
      <c r="K1607" s="51" t="str">
        <f t="shared" si="53"/>
        <v>-</v>
      </c>
    </row>
    <row r="1608" spans="11:11">
      <c r="K1608" s="51" t="str">
        <f t="shared" si="53"/>
        <v>-</v>
      </c>
    </row>
    <row r="1609" spans="11:11">
      <c r="K1609" s="51" t="str">
        <f t="shared" si="53"/>
        <v>-</v>
      </c>
    </row>
    <row r="1610" spans="11:11">
      <c r="K1610" s="51" t="str">
        <f t="shared" si="53"/>
        <v>-</v>
      </c>
    </row>
    <row r="1611" spans="11:11">
      <c r="K1611" s="51" t="str">
        <f t="shared" si="53"/>
        <v>-</v>
      </c>
    </row>
    <row r="1612" spans="11:11">
      <c r="K1612" s="51" t="str">
        <f t="shared" si="53"/>
        <v>-</v>
      </c>
    </row>
    <row r="1613" spans="11:11">
      <c r="K1613" s="51" t="str">
        <f t="shared" si="53"/>
        <v>-</v>
      </c>
    </row>
    <row r="1614" spans="11:11">
      <c r="K1614" s="51" t="str">
        <f t="shared" si="53"/>
        <v>-</v>
      </c>
    </row>
    <row r="1615" spans="11:11">
      <c r="K1615" s="51" t="str">
        <f t="shared" si="53"/>
        <v>-</v>
      </c>
    </row>
    <row r="1616" spans="11:11">
      <c r="K1616" s="51" t="str">
        <f t="shared" si="53"/>
        <v>-</v>
      </c>
    </row>
    <row r="1617" spans="11:11">
      <c r="K1617" s="51" t="str">
        <f t="shared" si="53"/>
        <v>-</v>
      </c>
    </row>
    <row r="1618" spans="11:11">
      <c r="K1618" s="51" t="str">
        <f t="shared" si="53"/>
        <v>-</v>
      </c>
    </row>
    <row r="1619" spans="11:11">
      <c r="K1619" s="51" t="str">
        <f t="shared" si="53"/>
        <v>-</v>
      </c>
    </row>
    <row r="1620" spans="11:11">
      <c r="K1620" s="51" t="str">
        <f t="shared" si="53"/>
        <v>-</v>
      </c>
    </row>
    <row r="1621" spans="11:11">
      <c r="K1621" s="51" t="str">
        <f t="shared" si="53"/>
        <v>-</v>
      </c>
    </row>
    <row r="1622" spans="11:11">
      <c r="K1622" s="51" t="str">
        <f t="shared" si="53"/>
        <v>-</v>
      </c>
    </row>
    <row r="1623" spans="11:11">
      <c r="K1623" s="51" t="str">
        <f t="shared" si="53"/>
        <v>-</v>
      </c>
    </row>
    <row r="1624" spans="11:11">
      <c r="K1624" s="51" t="str">
        <f t="shared" si="53"/>
        <v>-</v>
      </c>
    </row>
    <row r="1625" spans="11:11">
      <c r="K1625" s="51" t="str">
        <f t="shared" si="53"/>
        <v>-</v>
      </c>
    </row>
    <row r="1626" spans="11:11">
      <c r="K1626" s="51" t="str">
        <f t="shared" si="53"/>
        <v>-</v>
      </c>
    </row>
    <row r="1627" spans="11:11">
      <c r="K1627" s="51" t="str">
        <f t="shared" si="53"/>
        <v>-</v>
      </c>
    </row>
    <row r="1628" spans="11:11">
      <c r="K1628" s="51" t="str">
        <f t="shared" si="53"/>
        <v>-</v>
      </c>
    </row>
    <row r="1629" spans="11:11">
      <c r="K1629" s="51" t="str">
        <f t="shared" si="53"/>
        <v>-</v>
      </c>
    </row>
    <row r="1630" spans="11:11">
      <c r="K1630" s="51" t="str">
        <f t="shared" si="53"/>
        <v>-</v>
      </c>
    </row>
    <row r="1631" spans="11:11">
      <c r="K1631" s="51" t="str">
        <f t="shared" si="53"/>
        <v>-</v>
      </c>
    </row>
    <row r="1632" spans="11:11">
      <c r="K1632" s="51" t="str">
        <f t="shared" si="53"/>
        <v>-</v>
      </c>
    </row>
    <row r="1633" spans="11:11">
      <c r="K1633" s="51" t="str">
        <f t="shared" si="53"/>
        <v>-</v>
      </c>
    </row>
    <row r="1634" spans="11:11">
      <c r="K1634" s="51" t="str">
        <f t="shared" si="53"/>
        <v>-</v>
      </c>
    </row>
    <row r="1635" spans="11:11">
      <c r="K1635" s="51" t="str">
        <f t="shared" si="53"/>
        <v>-</v>
      </c>
    </row>
    <row r="1636" spans="11:11">
      <c r="K1636" s="51" t="str">
        <f t="shared" si="53"/>
        <v>-</v>
      </c>
    </row>
    <row r="1637" spans="11:11">
      <c r="K1637" s="51" t="str">
        <f t="shared" si="53"/>
        <v>-</v>
      </c>
    </row>
    <row r="1638" spans="11:11">
      <c r="K1638" s="51" t="str">
        <f t="shared" si="53"/>
        <v>-</v>
      </c>
    </row>
    <row r="1639" spans="11:11">
      <c r="K1639" s="51" t="str">
        <f t="shared" si="53"/>
        <v>-</v>
      </c>
    </row>
    <row r="1640" spans="11:11">
      <c r="K1640" s="51" t="str">
        <f t="shared" si="53"/>
        <v>-</v>
      </c>
    </row>
    <row r="1641" spans="11:11">
      <c r="K1641" s="51" t="str">
        <f t="shared" si="53"/>
        <v>-</v>
      </c>
    </row>
    <row r="1642" spans="11:11">
      <c r="K1642" s="51" t="str">
        <f t="shared" si="53"/>
        <v>-</v>
      </c>
    </row>
    <row r="1643" spans="11:11">
      <c r="K1643" s="51" t="str">
        <f t="shared" si="53"/>
        <v>-</v>
      </c>
    </row>
    <row r="1644" spans="11:11">
      <c r="K1644" s="51" t="str">
        <f t="shared" si="53"/>
        <v>-</v>
      </c>
    </row>
    <row r="1645" spans="11:11">
      <c r="K1645" s="51" t="str">
        <f t="shared" si="53"/>
        <v>-</v>
      </c>
    </row>
    <row r="1646" spans="11:11">
      <c r="K1646" s="51" t="str">
        <f t="shared" si="53"/>
        <v>-</v>
      </c>
    </row>
    <row r="1647" spans="11:11">
      <c r="K1647" s="51" t="str">
        <f t="shared" si="53"/>
        <v>-</v>
      </c>
    </row>
    <row r="1648" spans="11:11">
      <c r="K1648" s="51" t="str">
        <f t="shared" si="53"/>
        <v>-</v>
      </c>
    </row>
    <row r="1649" spans="11:11">
      <c r="K1649" s="51" t="str">
        <f t="shared" si="53"/>
        <v>-</v>
      </c>
    </row>
    <row r="1650" spans="11:11">
      <c r="K1650" s="51" t="str">
        <f t="shared" si="53"/>
        <v>-</v>
      </c>
    </row>
    <row r="1651" spans="11:11">
      <c r="K1651" s="51" t="str">
        <f t="shared" si="53"/>
        <v>-</v>
      </c>
    </row>
  </sheetData>
  <mergeCells count="94">
    <mergeCell ref="AD14:AD19"/>
    <mergeCell ref="AE14:AE19"/>
    <mergeCell ref="Y14:Y19"/>
    <mergeCell ref="Z14:Z19"/>
    <mergeCell ref="AA14:AA19"/>
    <mergeCell ref="AC14:AC19"/>
    <mergeCell ref="AB14:AB19"/>
    <mergeCell ref="A12:A13"/>
    <mergeCell ref="B12:B13"/>
    <mergeCell ref="C12:C13"/>
    <mergeCell ref="D12:D13"/>
    <mergeCell ref="E12:E13"/>
    <mergeCell ref="J12:J13"/>
    <mergeCell ref="K12:K13"/>
    <mergeCell ref="S12:S13"/>
    <mergeCell ref="T12:T13"/>
    <mergeCell ref="U12:U13"/>
    <mergeCell ref="R12:R13"/>
    <mergeCell ref="P12:P13"/>
    <mergeCell ref="Q12:Q13"/>
    <mergeCell ref="CB1:CE2"/>
    <mergeCell ref="CB3:CE4"/>
    <mergeCell ref="CB5:CE6"/>
    <mergeCell ref="BX9:CE9"/>
    <mergeCell ref="BL10:BT10"/>
    <mergeCell ref="BU10:BW10"/>
    <mergeCell ref="BX10:CA10"/>
    <mergeCell ref="CB10:CE10"/>
    <mergeCell ref="A8:CE8"/>
    <mergeCell ref="BF9:BW9"/>
    <mergeCell ref="F1:CA2"/>
    <mergeCell ref="F3:CA4"/>
    <mergeCell ref="F5:CA6"/>
    <mergeCell ref="A1:E6"/>
    <mergeCell ref="BI10:BK10"/>
    <mergeCell ref="G12:G13"/>
    <mergeCell ref="H12:H13"/>
    <mergeCell ref="AX10:AY10"/>
    <mergeCell ref="A9:G10"/>
    <mergeCell ref="H9:L9"/>
    <mergeCell ref="AF9:BE9"/>
    <mergeCell ref="H10:L10"/>
    <mergeCell ref="AF10:AF11"/>
    <mergeCell ref="AG10:AG11"/>
    <mergeCell ref="I12:I13"/>
    <mergeCell ref="L12:L13"/>
    <mergeCell ref="M10:AE10"/>
    <mergeCell ref="M12:M13"/>
    <mergeCell ref="N12:N13"/>
    <mergeCell ref="O12:O13"/>
    <mergeCell ref="AZ10:BH10"/>
    <mergeCell ref="BJ11:BK11"/>
    <mergeCell ref="AH10:AW10"/>
    <mergeCell ref="R14:R19"/>
    <mergeCell ref="S14:S19"/>
    <mergeCell ref="T14:T19"/>
    <mergeCell ref="U14:U19"/>
    <mergeCell ref="AA12:AA13"/>
    <mergeCell ref="AB12:AB13"/>
    <mergeCell ref="AC12:AC13"/>
    <mergeCell ref="AD12:AD13"/>
    <mergeCell ref="AE12:AE13"/>
    <mergeCell ref="V12:V13"/>
    <mergeCell ref="W12:W13"/>
    <mergeCell ref="X12:X13"/>
    <mergeCell ref="Y12:Y13"/>
    <mergeCell ref="Z12:Z13"/>
    <mergeCell ref="A14:A19"/>
    <mergeCell ref="B14:B19"/>
    <mergeCell ref="C14:C19"/>
    <mergeCell ref="D14:D19"/>
    <mergeCell ref="E14:E19"/>
    <mergeCell ref="G14:G19"/>
    <mergeCell ref="H14:H19"/>
    <mergeCell ref="I14:I19"/>
    <mergeCell ref="L14:L19"/>
    <mergeCell ref="K14:K19"/>
    <mergeCell ref="J14:J19"/>
    <mergeCell ref="CA12:CA13"/>
    <mergeCell ref="CA14:CA19"/>
    <mergeCell ref="M14:M19"/>
    <mergeCell ref="N14:N19"/>
    <mergeCell ref="O14:O19"/>
    <mergeCell ref="P14:P19"/>
    <mergeCell ref="Q14:Q19"/>
    <mergeCell ref="BV12:BV13"/>
    <mergeCell ref="BW12:BW13"/>
    <mergeCell ref="BU12:BU13"/>
    <mergeCell ref="BW14:BW19"/>
    <mergeCell ref="BU14:BU19"/>
    <mergeCell ref="BV14:BV19"/>
    <mergeCell ref="V14:V19"/>
    <mergeCell ref="W14:W19"/>
    <mergeCell ref="X14:X19"/>
  </mergeCells>
  <conditionalFormatting sqref="L20:AE1048576">
    <cfRule type="containsText" dxfId="187" priority="25" operator="containsText" text="Bajo">
      <formula>NOT(ISERROR(SEARCH("Bajo",L20)))</formula>
    </cfRule>
    <cfRule type="containsText" dxfId="186" priority="26" operator="containsText" text="Moderado">
      <formula>NOT(ISERROR(SEARCH("Moderado",L20)))</formula>
    </cfRule>
    <cfRule type="containsText" dxfId="185" priority="27" operator="containsText" text="Alto">
      <formula>NOT(ISERROR(SEARCH("Alto",L20)))</formula>
    </cfRule>
    <cfRule type="containsText" dxfId="184" priority="28" operator="containsText" text="Extremadamente alto">
      <formula>NOT(ISERROR(SEARCH("Extremadamente alto",L20)))</formula>
    </cfRule>
  </conditionalFormatting>
  <conditionalFormatting sqref="L12">
    <cfRule type="containsText" dxfId="183" priority="21" operator="containsText" text="Bajo">
      <formula>NOT(ISERROR(SEARCH("Bajo",L12)))</formula>
    </cfRule>
    <cfRule type="containsText" dxfId="182" priority="22" operator="containsText" text="Moderado">
      <formula>NOT(ISERROR(SEARCH("Moderado",L12)))</formula>
    </cfRule>
    <cfRule type="containsText" dxfId="181" priority="23" operator="containsText" text="Alto">
      <formula>NOT(ISERROR(SEARCH("Alto",L12)))</formula>
    </cfRule>
    <cfRule type="containsText" dxfId="180" priority="24" operator="containsText" text="Extremadamente alto">
      <formula>NOT(ISERROR(SEARCH("Extremadamente alto",L12)))</formula>
    </cfRule>
  </conditionalFormatting>
  <conditionalFormatting sqref="L14">
    <cfRule type="containsText" dxfId="179" priority="9" operator="containsText" text="Bajo">
      <formula>NOT(ISERROR(SEARCH("Bajo",L14)))</formula>
    </cfRule>
    <cfRule type="containsText" dxfId="178" priority="10" operator="containsText" text="Moderado">
      <formula>NOT(ISERROR(SEARCH("Moderado",L14)))</formula>
    </cfRule>
    <cfRule type="containsText" dxfId="177" priority="11" operator="containsText" text="Alto">
      <formula>NOT(ISERROR(SEARCH("Alto",L14)))</formula>
    </cfRule>
    <cfRule type="containsText" dxfId="176" priority="12" operator="containsText" text="Extremadamente alto">
      <formula>NOT(ISERROR(SEARCH("Extremadamente alto",L14)))</formula>
    </cfRule>
  </conditionalFormatting>
  <dataValidations count="8">
    <dataValidation type="list" allowBlank="1" showInputMessage="1" showErrorMessage="1" sqref="AH12:AH19">
      <formula1>resp</formula1>
    </dataValidation>
    <dataValidation type="list" allowBlank="1" showInputMessage="1" showErrorMessage="1" sqref="AJ12:AJ19">
      <formula1>autoridad</formula1>
    </dataValidation>
    <dataValidation type="list" allowBlank="1" showInputMessage="1" showErrorMessage="1" sqref="AL12:AL19">
      <formula1>periodicidad</formula1>
    </dataValidation>
    <dataValidation type="list" allowBlank="1" showInputMessage="1" showErrorMessage="1" sqref="AN12:AN19">
      <formula1>proposito</formula1>
    </dataValidation>
    <dataValidation type="list" allowBlank="1" showInputMessage="1" showErrorMessage="1" sqref="AP12:AP19">
      <formula1>actividad</formula1>
    </dataValidation>
    <dataValidation type="list" allowBlank="1" showInputMessage="1" showErrorMessage="1" sqref="AR12:AR19">
      <formula1>observaciones</formula1>
    </dataValidation>
    <dataValidation type="list" allowBlank="1" showInputMessage="1" showErrorMessage="1" sqref="AT12:AT19">
      <formula1>evidencia</formula1>
    </dataValidation>
    <dataValidation type="list" allowBlank="1" showInputMessage="1" showErrorMessage="1" sqref="AX12:AX19">
      <formula1>ejecucion</formula1>
    </dataValidation>
  </dataValidations>
  <printOptions horizontalCentered="1" verticalCentered="1"/>
  <pageMargins left="0.51181102362204722" right="0.51181102362204722" top="0.55118110236220474" bottom="0.55118110236220474" header="0.31496062992125984" footer="0.31496062992125984"/>
  <pageSetup paperSize="122" scale="20" orientation="landscape" r:id="rId1"/>
  <headerFooter>
    <oddFooter>&amp;L&amp;6Carrera 30 No 25-90 Piso 9 Costado oriental PBX: (1) 368 00 38Código Postal: 111311www.serviciocivil.gov.co&amp;11&amp;C&amp;G&amp;R&amp;6Página &amp;P de &amp;N</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Hoja2!$A$93:$A$95</xm:f>
          </x14:formula1>
          <xm:sqref>AG12:AG19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U1608"/>
  <sheetViews>
    <sheetView tabSelected="1" zoomScale="60" zoomScaleNormal="60" workbookViewId="0">
      <pane xSplit="4" ySplit="11" topLeftCell="L40" activePane="bottomRight" state="frozen"/>
      <selection pane="topRight" activeCell="E1" sqref="E1"/>
      <selection pane="bottomLeft" activeCell="A12" sqref="A12"/>
      <selection pane="bottomRight" activeCell="L40" sqref="L40"/>
    </sheetView>
  </sheetViews>
  <sheetFormatPr baseColWidth="10" defaultColWidth="11.42578125" defaultRowHeight="15"/>
  <cols>
    <col min="1" max="1" width="35.7109375" style="143" customWidth="1"/>
    <col min="2" max="2" width="17.140625" style="143" customWidth="1"/>
    <col min="3" max="3" width="25.5703125" style="149" customWidth="1"/>
    <col min="4" max="4" width="46.42578125" style="149" customWidth="1"/>
    <col min="5" max="5" width="25.5703125" style="50" customWidth="1"/>
    <col min="6" max="6" width="35.7109375" style="149" customWidth="1"/>
    <col min="7" max="7" width="31.28515625" style="149" customWidth="1"/>
    <col min="8" max="8" width="15" style="50" customWidth="1"/>
    <col min="9" max="9" width="10.140625" style="50" customWidth="1"/>
    <col min="10" max="10" width="9.7109375" style="50" hidden="1" customWidth="1"/>
    <col min="11" max="11" width="18.42578125" style="50" customWidth="1"/>
    <col min="12" max="12" width="56.5703125" style="50" customWidth="1"/>
    <col min="13" max="14" width="17" style="143" customWidth="1"/>
    <col min="15" max="18" width="14.5703125" style="143" customWidth="1"/>
    <col min="19" max="20" width="13.7109375" style="143" customWidth="1"/>
    <col min="21" max="22" width="18.42578125" style="143" customWidth="1"/>
    <col min="23" max="24" width="15.28515625" style="143" customWidth="1"/>
    <col min="25" max="29" width="15" style="143" customWidth="1"/>
    <col min="30" max="30" width="15.42578125" style="143" customWidth="1"/>
    <col min="31" max="31" width="19.85546875" style="50" customWidth="1"/>
    <col min="32" max="32" width="19.85546875" style="143" customWidth="1"/>
    <col min="33" max="41" width="19.85546875" style="143" hidden="1" customWidth="1"/>
    <col min="42" max="43" width="16" style="143" customWidth="1"/>
    <col min="44" max="44" width="19.85546875" style="143" customWidth="1"/>
    <col min="45" max="56" width="19.85546875" style="143" hidden="1" customWidth="1"/>
    <col min="57" max="57" width="15.140625" style="143" customWidth="1"/>
    <col min="58" max="58" width="11.42578125" style="143" customWidth="1"/>
    <col min="59" max="59" width="18.28515625" style="143" customWidth="1"/>
    <col min="60" max="60" width="80.140625" style="50" customWidth="1"/>
    <col min="61" max="61" width="55.140625" style="50" customWidth="1"/>
    <col min="62" max="62" width="90.140625" style="50" customWidth="1"/>
    <col min="63" max="63" width="17.140625" style="50" customWidth="1"/>
    <col min="64" max="65" width="34.28515625" style="50" customWidth="1"/>
    <col min="66" max="66" width="29.7109375" style="50" customWidth="1"/>
    <col min="67" max="67" width="19" style="50" customWidth="1"/>
    <col min="68" max="81" width="11.42578125" style="50" customWidth="1"/>
    <col min="82" max="16384" width="11.42578125" style="50"/>
  </cols>
  <sheetData>
    <row r="1" spans="1:73" s="3" customFormat="1" ht="12.75" customHeight="1">
      <c r="A1" s="382"/>
      <c r="B1" s="383"/>
      <c r="C1" s="383"/>
      <c r="D1" s="383"/>
      <c r="E1" s="384"/>
      <c r="F1" s="364" t="s">
        <v>72</v>
      </c>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366"/>
      <c r="BL1" s="352" t="s">
        <v>64</v>
      </c>
      <c r="BM1" s="353"/>
      <c r="BN1" s="353"/>
      <c r="BO1" s="354"/>
    </row>
    <row r="2" spans="1:73" s="3" customFormat="1" ht="16.5" customHeight="1">
      <c r="A2" s="382"/>
      <c r="B2" s="383"/>
      <c r="C2" s="383"/>
      <c r="D2" s="383"/>
      <c r="E2" s="384"/>
      <c r="F2" s="367"/>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8"/>
      <c r="BK2" s="369"/>
      <c r="BL2" s="355"/>
      <c r="BM2" s="356"/>
      <c r="BN2" s="356"/>
      <c r="BO2" s="357"/>
    </row>
    <row r="3" spans="1:73" s="3" customFormat="1" ht="19.5" customHeight="1">
      <c r="A3" s="382"/>
      <c r="B3" s="383"/>
      <c r="C3" s="383"/>
      <c r="D3" s="383"/>
      <c r="E3" s="384"/>
      <c r="F3" s="370" t="s">
        <v>0</v>
      </c>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c r="AZ3" s="371"/>
      <c r="BA3" s="371"/>
      <c r="BB3" s="371"/>
      <c r="BC3" s="371"/>
      <c r="BD3" s="371"/>
      <c r="BE3" s="371"/>
      <c r="BF3" s="371"/>
      <c r="BG3" s="371"/>
      <c r="BH3" s="371"/>
      <c r="BI3" s="371"/>
      <c r="BJ3" s="371"/>
      <c r="BK3" s="372"/>
      <c r="BL3" s="352" t="s">
        <v>98</v>
      </c>
      <c r="BM3" s="353"/>
      <c r="BN3" s="353"/>
      <c r="BO3" s="354"/>
    </row>
    <row r="4" spans="1:73" s="3" customFormat="1" ht="17.25" customHeight="1">
      <c r="A4" s="382"/>
      <c r="B4" s="383"/>
      <c r="C4" s="383"/>
      <c r="D4" s="383"/>
      <c r="E4" s="384"/>
      <c r="F4" s="373"/>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5"/>
      <c r="BL4" s="355"/>
      <c r="BM4" s="356"/>
      <c r="BN4" s="356"/>
      <c r="BO4" s="357"/>
    </row>
    <row r="5" spans="1:73" s="3" customFormat="1" ht="19.5" customHeight="1">
      <c r="A5" s="382"/>
      <c r="B5" s="383"/>
      <c r="C5" s="383"/>
      <c r="D5" s="383"/>
      <c r="E5" s="384"/>
      <c r="F5" s="376" t="s">
        <v>1</v>
      </c>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377"/>
      <c r="AW5" s="377"/>
      <c r="AX5" s="377"/>
      <c r="AY5" s="377"/>
      <c r="AZ5" s="377"/>
      <c r="BA5" s="377"/>
      <c r="BB5" s="377"/>
      <c r="BC5" s="377"/>
      <c r="BD5" s="377"/>
      <c r="BE5" s="377"/>
      <c r="BF5" s="377"/>
      <c r="BG5" s="377"/>
      <c r="BH5" s="377"/>
      <c r="BI5" s="377"/>
      <c r="BJ5" s="377"/>
      <c r="BK5" s="378"/>
      <c r="BL5" s="352" t="s">
        <v>448</v>
      </c>
      <c r="BM5" s="353"/>
      <c r="BN5" s="353"/>
      <c r="BO5" s="354"/>
    </row>
    <row r="6" spans="1:73" s="3" customFormat="1" ht="18" customHeight="1">
      <c r="A6" s="385"/>
      <c r="B6" s="386"/>
      <c r="C6" s="386"/>
      <c r="D6" s="386"/>
      <c r="E6" s="387"/>
      <c r="F6" s="379"/>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0"/>
      <c r="AY6" s="380"/>
      <c r="AZ6" s="380"/>
      <c r="BA6" s="380"/>
      <c r="BB6" s="380"/>
      <c r="BC6" s="380"/>
      <c r="BD6" s="380"/>
      <c r="BE6" s="380"/>
      <c r="BF6" s="380"/>
      <c r="BG6" s="380"/>
      <c r="BH6" s="380"/>
      <c r="BI6" s="380"/>
      <c r="BJ6" s="380"/>
      <c r="BK6" s="381"/>
      <c r="BL6" s="355"/>
      <c r="BM6" s="356"/>
      <c r="BN6" s="356"/>
      <c r="BO6" s="357"/>
    </row>
    <row r="7" spans="1:73" s="3" customFormat="1" ht="18" customHeight="1">
      <c r="A7" s="22"/>
      <c r="B7" s="109"/>
      <c r="C7" s="147"/>
      <c r="D7" s="147"/>
      <c r="E7" s="6"/>
      <c r="F7" s="147"/>
      <c r="G7" s="147"/>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T7" s="6"/>
      <c r="BU7" s="6"/>
    </row>
    <row r="8" spans="1:73" s="3" customFormat="1" ht="24" thickBot="1">
      <c r="A8" s="361" t="s">
        <v>2</v>
      </c>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2"/>
      <c r="AY8" s="362"/>
      <c r="AZ8" s="362"/>
      <c r="BA8" s="362"/>
      <c r="BB8" s="362"/>
      <c r="BC8" s="362"/>
      <c r="BD8" s="362"/>
      <c r="BE8" s="362"/>
      <c r="BF8" s="362"/>
      <c r="BG8" s="362"/>
      <c r="BH8" s="362"/>
      <c r="BI8" s="362"/>
      <c r="BJ8" s="362"/>
      <c r="BK8" s="362"/>
      <c r="BL8" s="362"/>
      <c r="BM8" s="362"/>
      <c r="BN8" s="362"/>
      <c r="BO8" s="362"/>
    </row>
    <row r="9" spans="1:73" s="14" customFormat="1" ht="15.75" thickBot="1">
      <c r="A9" s="341" t="s">
        <v>60</v>
      </c>
      <c r="B9" s="342"/>
      <c r="C9" s="342"/>
      <c r="D9" s="342"/>
      <c r="E9" s="342"/>
      <c r="F9" s="342"/>
      <c r="G9" s="342"/>
      <c r="H9" s="345" t="s">
        <v>7</v>
      </c>
      <c r="I9" s="346"/>
      <c r="J9" s="346"/>
      <c r="K9" s="347"/>
      <c r="L9" s="345" t="s">
        <v>131</v>
      </c>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7"/>
      <c r="BH9" s="342"/>
      <c r="BI9" s="342"/>
      <c r="BJ9" s="342"/>
      <c r="BK9" s="342"/>
      <c r="BL9" s="342"/>
      <c r="BM9" s="342"/>
      <c r="BN9" s="342"/>
      <c r="BO9" s="342"/>
    </row>
    <row r="10" spans="1:73" s="14" customFormat="1" ht="51.75" customHeight="1" thickBot="1">
      <c r="A10" s="343"/>
      <c r="B10" s="344"/>
      <c r="C10" s="344"/>
      <c r="D10" s="344"/>
      <c r="E10" s="344"/>
      <c r="F10" s="344"/>
      <c r="G10" s="344"/>
      <c r="H10" s="345" t="s">
        <v>10</v>
      </c>
      <c r="I10" s="346"/>
      <c r="J10" s="346"/>
      <c r="K10" s="347"/>
      <c r="L10" s="348" t="s">
        <v>77</v>
      </c>
      <c r="M10" s="348" t="s">
        <v>166</v>
      </c>
      <c r="N10" s="348" t="s">
        <v>172</v>
      </c>
      <c r="O10" s="332" t="s">
        <v>132</v>
      </c>
      <c r="P10" s="333"/>
      <c r="Q10" s="333"/>
      <c r="R10" s="333"/>
      <c r="S10" s="333"/>
      <c r="T10" s="333"/>
      <c r="U10" s="333"/>
      <c r="V10" s="333"/>
      <c r="W10" s="333"/>
      <c r="X10" s="333"/>
      <c r="Y10" s="333"/>
      <c r="Z10" s="333"/>
      <c r="AA10" s="333"/>
      <c r="AB10" s="333"/>
      <c r="AC10" s="333"/>
      <c r="AD10" s="334"/>
      <c r="AE10" s="339" t="s">
        <v>133</v>
      </c>
      <c r="AF10" s="340"/>
      <c r="AG10" s="339" t="s">
        <v>201</v>
      </c>
      <c r="AH10" s="351"/>
      <c r="AI10" s="351"/>
      <c r="AJ10" s="351"/>
      <c r="AK10" s="351"/>
      <c r="AL10" s="351"/>
      <c r="AM10" s="351"/>
      <c r="AN10" s="351"/>
      <c r="AO10" s="340"/>
      <c r="AP10" s="339" t="s">
        <v>162</v>
      </c>
      <c r="AQ10" s="351"/>
      <c r="AR10" s="340"/>
      <c r="AS10" s="339" t="s">
        <v>228</v>
      </c>
      <c r="AT10" s="351"/>
      <c r="AU10" s="351"/>
      <c r="AV10" s="351"/>
      <c r="AW10" s="351"/>
      <c r="AX10" s="351"/>
      <c r="AY10" s="351"/>
      <c r="AZ10" s="351"/>
      <c r="BA10" s="351"/>
      <c r="BB10" s="351"/>
      <c r="BC10" s="351"/>
      <c r="BD10" s="340"/>
      <c r="BE10" s="358" t="s">
        <v>11</v>
      </c>
      <c r="BF10" s="359"/>
      <c r="BG10" s="360"/>
      <c r="BH10" s="339" t="s">
        <v>67</v>
      </c>
      <c r="BI10" s="351"/>
      <c r="BJ10" s="351"/>
      <c r="BK10" s="340"/>
      <c r="BL10" s="339" t="s">
        <v>69</v>
      </c>
      <c r="BM10" s="351"/>
      <c r="BN10" s="351"/>
      <c r="BO10" s="340"/>
    </row>
    <row r="11" spans="1:73" s="20" customFormat="1" ht="48" customHeight="1" thickBot="1">
      <c r="A11" s="107" t="s">
        <v>16</v>
      </c>
      <c r="B11" s="97" t="s">
        <v>63</v>
      </c>
      <c r="C11" s="15" t="s">
        <v>100</v>
      </c>
      <c r="D11" s="15" t="s">
        <v>160</v>
      </c>
      <c r="E11" s="15" t="s">
        <v>18</v>
      </c>
      <c r="F11" s="15" t="s">
        <v>107</v>
      </c>
      <c r="G11" s="108" t="s">
        <v>17</v>
      </c>
      <c r="H11" s="67" t="s">
        <v>19</v>
      </c>
      <c r="I11" s="52" t="s">
        <v>20</v>
      </c>
      <c r="J11" s="16" t="s">
        <v>21</v>
      </c>
      <c r="K11" s="16" t="s">
        <v>22</v>
      </c>
      <c r="L11" s="349"/>
      <c r="M11" s="349"/>
      <c r="N11" s="349"/>
      <c r="O11" s="52" t="s">
        <v>112</v>
      </c>
      <c r="P11" s="52" t="s">
        <v>84</v>
      </c>
      <c r="Q11" s="52" t="s">
        <v>110</v>
      </c>
      <c r="R11" s="52" t="s">
        <v>84</v>
      </c>
      <c r="S11" s="52" t="s">
        <v>111</v>
      </c>
      <c r="T11" s="52" t="s">
        <v>84</v>
      </c>
      <c r="U11" s="52" t="s">
        <v>124</v>
      </c>
      <c r="V11" s="52" t="s">
        <v>84</v>
      </c>
      <c r="W11" s="52" t="s">
        <v>128</v>
      </c>
      <c r="X11" s="52" t="s">
        <v>84</v>
      </c>
      <c r="Y11" s="52" t="s">
        <v>447</v>
      </c>
      <c r="Z11" s="52" t="s">
        <v>84</v>
      </c>
      <c r="AA11" s="52" t="s">
        <v>130</v>
      </c>
      <c r="AB11" s="52" t="s">
        <v>84</v>
      </c>
      <c r="AC11" s="52" t="s">
        <v>84</v>
      </c>
      <c r="AD11" s="52" t="s">
        <v>134</v>
      </c>
      <c r="AE11" s="52" t="s">
        <v>145</v>
      </c>
      <c r="AF11" s="52" t="s">
        <v>146</v>
      </c>
      <c r="AG11" s="52" t="s">
        <v>195</v>
      </c>
      <c r="AH11" s="52" t="s">
        <v>196</v>
      </c>
      <c r="AI11" s="52" t="s">
        <v>197</v>
      </c>
      <c r="AJ11" s="52" t="s">
        <v>198</v>
      </c>
      <c r="AK11" s="52" t="s">
        <v>199</v>
      </c>
      <c r="AL11" s="52" t="s">
        <v>200</v>
      </c>
      <c r="AM11" s="52" t="s">
        <v>156</v>
      </c>
      <c r="AN11" s="52" t="s">
        <v>157</v>
      </c>
      <c r="AO11" s="52" t="s">
        <v>158</v>
      </c>
      <c r="AP11" s="52" t="s">
        <v>143</v>
      </c>
      <c r="AQ11" s="435" t="s">
        <v>144</v>
      </c>
      <c r="AR11" s="436"/>
      <c r="AS11" s="52" t="s">
        <v>210</v>
      </c>
      <c r="AT11" s="52" t="s">
        <v>211</v>
      </c>
      <c r="AU11" s="52" t="s">
        <v>212</v>
      </c>
      <c r="AV11" s="52" t="s">
        <v>213</v>
      </c>
      <c r="AW11" s="52" t="s">
        <v>215</v>
      </c>
      <c r="AX11" s="52" t="s">
        <v>217</v>
      </c>
      <c r="AY11" s="52" t="s">
        <v>218</v>
      </c>
      <c r="AZ11" s="52" t="s">
        <v>219</v>
      </c>
      <c r="BA11" s="52" t="s">
        <v>220</v>
      </c>
      <c r="BB11" s="52" t="s">
        <v>221</v>
      </c>
      <c r="BC11" s="52" t="s">
        <v>226</v>
      </c>
      <c r="BD11" s="52" t="s">
        <v>227</v>
      </c>
      <c r="BE11" s="52" t="s">
        <v>19</v>
      </c>
      <c r="BF11" s="52" t="s">
        <v>20</v>
      </c>
      <c r="BG11" s="52" t="s">
        <v>62</v>
      </c>
      <c r="BH11" s="52" t="s">
        <v>336</v>
      </c>
      <c r="BI11" s="52" t="s">
        <v>338</v>
      </c>
      <c r="BJ11" s="52" t="s">
        <v>337</v>
      </c>
      <c r="BK11" s="52" t="s">
        <v>71</v>
      </c>
      <c r="BL11" s="52" t="s">
        <v>336</v>
      </c>
      <c r="BM11" s="52" t="s">
        <v>338</v>
      </c>
      <c r="BN11" s="52" t="s">
        <v>337</v>
      </c>
      <c r="BO11" s="52" t="s">
        <v>71</v>
      </c>
    </row>
    <row r="12" spans="1:73" s="144" customFormat="1" ht="248.25" customHeight="1">
      <c r="A12" s="424" t="s">
        <v>383</v>
      </c>
      <c r="B12" s="389" t="s">
        <v>352</v>
      </c>
      <c r="C12" s="427" t="s">
        <v>354</v>
      </c>
      <c r="D12" s="336" t="s">
        <v>360</v>
      </c>
      <c r="E12" s="416" t="s">
        <v>31</v>
      </c>
      <c r="F12" s="193" t="s">
        <v>359</v>
      </c>
      <c r="G12" s="427" t="s">
        <v>382</v>
      </c>
      <c r="H12" s="338">
        <v>3</v>
      </c>
      <c r="I12" s="306">
        <v>3</v>
      </c>
      <c r="J12" s="194" t="str">
        <f>CONCATENATE(H12,"-",I12)</f>
        <v>3-3</v>
      </c>
      <c r="K12" s="338" t="str">
        <f>VLOOKUP(J12,Hoja2!$G$15:$H$39,2,0)</f>
        <v>Alto</v>
      </c>
      <c r="L12" s="193" t="s">
        <v>355</v>
      </c>
      <c r="M12" s="252" t="s">
        <v>169</v>
      </c>
      <c r="N12" s="252" t="s">
        <v>171</v>
      </c>
      <c r="O12" s="252" t="s">
        <v>108</v>
      </c>
      <c r="P12" s="160">
        <f t="shared" ref="P12:P43" si="0">IF(O12="","",(VLOOKUP(O12,valores,2,0)))</f>
        <v>15</v>
      </c>
      <c r="Q12" s="252" t="s">
        <v>113</v>
      </c>
      <c r="R12" s="160">
        <f t="shared" ref="R12:R43" si="1">VLOOKUP(Q12,valores,2,0)</f>
        <v>15</v>
      </c>
      <c r="S12" s="252" t="s">
        <v>115</v>
      </c>
      <c r="T12" s="160">
        <f t="shared" ref="T12:T43" si="2">VLOOKUP(S12,valores,2,0)</f>
        <v>15</v>
      </c>
      <c r="U12" s="161" t="s">
        <v>125</v>
      </c>
      <c r="V12" s="160">
        <f t="shared" ref="V12:V43" si="3">VLOOKUP(U12,valores,2,0)</f>
        <v>15</v>
      </c>
      <c r="W12" s="161" t="s">
        <v>117</v>
      </c>
      <c r="X12" s="160">
        <f t="shared" ref="X12:X43" si="4">VLOOKUP(W12,valores,2,0)</f>
        <v>15</v>
      </c>
      <c r="Y12" s="161" t="s">
        <v>119</v>
      </c>
      <c r="Z12" s="160">
        <f t="shared" ref="Z12:Z43" si="5">VLOOKUP(Y12,valores,2,0)</f>
        <v>15</v>
      </c>
      <c r="AA12" s="161" t="s">
        <v>121</v>
      </c>
      <c r="AB12" s="160">
        <f t="shared" ref="AB12:AB43" si="6">VLOOKUP(AA12,valores,2,0)</f>
        <v>10</v>
      </c>
      <c r="AC12" s="160">
        <f>SUM(AB12,Z12,X12,V12,T12,R12,P12)</f>
        <v>100</v>
      </c>
      <c r="AD12" s="251" t="str">
        <f>IF(AC12&lt;=85,"débil",IF(AC12&gt;=96,"fuerte","Moderado"))</f>
        <v>fuerte</v>
      </c>
      <c r="AE12" s="162" t="s">
        <v>163</v>
      </c>
      <c r="AF12" s="162" t="str">
        <f>IF(AE12="El control se ejecuta de manera consistente por parte del responsable","fuerte",IF(AE12="El control se ejecuta algunas veces por parte del responsable","moderado",IF(AE12="El control No se ejecuta por parte del responsable","débil")))</f>
        <v>fuerte</v>
      </c>
      <c r="AG12" s="162" t="str">
        <f t="shared" ref="AG12:AG21" si="7">IF(AND($AD12="fuerte",$AF12="fuerte"),"fuerte","")</f>
        <v>fuerte</v>
      </c>
      <c r="AH12" s="162" t="str">
        <f t="shared" ref="AH12:AH21" si="8">IF(AND($AD12="fuerte",$AF12="moderado"),"moderado","")</f>
        <v/>
      </c>
      <c r="AI12" s="162" t="str">
        <f t="shared" ref="AI12:AI21" si="9">IF(AND($AD12="fuerte",$AF12="débil"),"débil","")</f>
        <v/>
      </c>
      <c r="AJ12" s="162" t="str">
        <f t="shared" ref="AJ12:AJ21" si="10">IF(AND($AD12="moderado",$AF12="fuerte"),"moderado","")</f>
        <v/>
      </c>
      <c r="AK12" s="162" t="str">
        <f t="shared" ref="AK12:AK21" si="11">IF(AND($AD12="moderado",$AF12="moderado"),"moderado","")</f>
        <v/>
      </c>
      <c r="AL12" s="162" t="str">
        <f t="shared" ref="AL12:AL21" si="12">IF(AND($AD12="moderado",$AF12="débil"),"débil","")</f>
        <v/>
      </c>
      <c r="AM12" s="162" t="str">
        <f t="shared" ref="AM12:AM21" si="13">IF(AND($AD12="débil",$AF12="fuerte"),"débil","")</f>
        <v/>
      </c>
      <c r="AN12" s="162" t="str">
        <f t="shared" ref="AN12:AN21" si="14">IF(AND($AD12="débil",$AF12="moderado"),"débil","")</f>
        <v/>
      </c>
      <c r="AO12" s="162" t="str">
        <f t="shared" ref="AO12:AO21" si="15">IF(AND($AD12="débil",$AF12="débil"),"débil","")</f>
        <v/>
      </c>
      <c r="AP12" s="162" t="str">
        <f>AG12&amp;AK12&amp;AL12&amp;AN12&amp;AO12&amp;AH12&amp;AI12&amp;AJ12&amp;AM12</f>
        <v>fuerte</v>
      </c>
      <c r="AQ12" s="306">
        <f>AVERAGE($AC$12:$AC$13)</f>
        <v>100</v>
      </c>
      <c r="AR12" s="401" t="str">
        <f>IF(AQ12&gt;=96,"fuerte",IF(AQ12&gt;=85,"moderado","débil"))</f>
        <v>fuerte</v>
      </c>
      <c r="AS12" s="164">
        <f>IF(AND($M12="Directamente",' Riesgos Gestión'!$AR12="fuerte"),2,"")</f>
        <v>2</v>
      </c>
      <c r="AT12" s="164" t="str">
        <f>IF(AND($N12="Directamente",' Riesgos Gestión'!$AR12="fuerte"),2,"")</f>
        <v/>
      </c>
      <c r="AU12" s="164" t="str">
        <f>IF(AND($M12="Directamente",' Riesgos Gestión'!$AR12="No disminuye"),2,"")</f>
        <v/>
      </c>
      <c r="AV12" s="164" t="str">
        <f>IF(AND($N12="Indirectamente",' Riesgos Gestión'!$AR12="fuerte"),1,"")</f>
        <v/>
      </c>
      <c r="AW12" s="164">
        <f>IF(AND($N12="No disminuye",' Riesgos Gestión'!$AR12="fuerte"),0,"")</f>
        <v>0</v>
      </c>
      <c r="AX12" s="164" t="str">
        <f>IF(AND($N12="Directamente",' Riesgos Gestión'!$AR12="Moderado"),2,"")</f>
        <v/>
      </c>
      <c r="AY12" s="164" t="str">
        <f>IF(AND($M12="Directamente",' Riesgos Gestión'!$AR12="Moderado"),1,"")</f>
        <v/>
      </c>
      <c r="AZ12" s="164" t="str">
        <f>IF(AND($N12="Indirectamente",' Riesgos Gestión'!$AR12="Moderado"),1,"")</f>
        <v/>
      </c>
      <c r="BA12" s="164" t="str">
        <f>IF(AND($M12="No disminuye",' Riesgos Gestión'!$AR12="Moderado"),1,"")</f>
        <v/>
      </c>
      <c r="BB12" s="164" t="str">
        <f>IF(AND($N12="No disminuye",' Riesgos Gestión'!$AR12="Moderado"),0,"")</f>
        <v/>
      </c>
      <c r="BC12" s="401" t="str">
        <f>CONCATENATE(AS12&amp;AU12&amp;AY12&amp;BA12)</f>
        <v>2</v>
      </c>
      <c r="BD12" s="401" t="str">
        <f t="shared" ref="BD12:BD48" si="16">CONCATENATE(AT12&amp;AV12&amp;AW12&amp;AX12&amp;AZ12&amp;BB12)</f>
        <v>0</v>
      </c>
      <c r="BE12" s="306">
        <f>IF(BC12="",H12,(H12-BC12))</f>
        <v>1</v>
      </c>
      <c r="BF12" s="306">
        <f>IF(BD12="",I12,(I12-BD12))</f>
        <v>3</v>
      </c>
      <c r="BG12" s="338" t="str">
        <f>VLOOKUP(BE12&amp;"-"&amp;BF12,zona,2,0)</f>
        <v>Bajo</v>
      </c>
      <c r="BH12" s="61" t="s">
        <v>468</v>
      </c>
      <c r="BI12" s="271" t="s">
        <v>470</v>
      </c>
      <c r="BJ12" s="270" t="s">
        <v>588</v>
      </c>
      <c r="BK12" s="298" t="s">
        <v>191</v>
      </c>
      <c r="BL12" s="173"/>
      <c r="BM12" s="173"/>
      <c r="BN12" s="173"/>
      <c r="BO12" s="174"/>
    </row>
    <row r="13" spans="1:73" s="144" customFormat="1" ht="195">
      <c r="A13" s="425"/>
      <c r="B13" s="316"/>
      <c r="C13" s="428"/>
      <c r="D13" s="432"/>
      <c r="E13" s="434"/>
      <c r="F13" s="110" t="s">
        <v>356</v>
      </c>
      <c r="G13" s="428"/>
      <c r="H13" s="319"/>
      <c r="I13" s="314"/>
      <c r="J13" s="106"/>
      <c r="K13" s="319"/>
      <c r="L13" s="110" t="s">
        <v>355</v>
      </c>
      <c r="M13" s="249" t="s">
        <v>169</v>
      </c>
      <c r="N13" s="249" t="s">
        <v>171</v>
      </c>
      <c r="O13" s="249" t="s">
        <v>108</v>
      </c>
      <c r="P13" s="73">
        <f t="shared" si="0"/>
        <v>15</v>
      </c>
      <c r="Q13" s="249" t="s">
        <v>113</v>
      </c>
      <c r="R13" s="73">
        <f t="shared" si="1"/>
        <v>15</v>
      </c>
      <c r="S13" s="249" t="s">
        <v>115</v>
      </c>
      <c r="T13" s="73">
        <f t="shared" si="2"/>
        <v>15</v>
      </c>
      <c r="U13" s="11" t="s">
        <v>125</v>
      </c>
      <c r="V13" s="73">
        <f t="shared" si="3"/>
        <v>15</v>
      </c>
      <c r="W13" s="11" t="s">
        <v>117</v>
      </c>
      <c r="X13" s="73">
        <f t="shared" si="4"/>
        <v>15</v>
      </c>
      <c r="Y13" s="11" t="s">
        <v>119</v>
      </c>
      <c r="Z13" s="73">
        <f t="shared" si="5"/>
        <v>15</v>
      </c>
      <c r="AA13" s="11" t="s">
        <v>121</v>
      </c>
      <c r="AB13" s="73">
        <f t="shared" si="6"/>
        <v>10</v>
      </c>
      <c r="AC13" s="73">
        <f>SUM(AB13,Z13,X13,V13,T13,R13,P13)</f>
        <v>100</v>
      </c>
      <c r="AD13" s="247" t="str">
        <f>IF(AC13&lt;=85,"débil",IF(AC13&gt;=96,"fuerte","Moderado"))</f>
        <v>fuerte</v>
      </c>
      <c r="AE13" s="105" t="s">
        <v>163</v>
      </c>
      <c r="AF13" s="105" t="str">
        <f t="shared" ref="AF13:AF62" si="17">IF(AE13="El control se ejecuta de manera consistente por parte del responsable","fuerte",IF(AE13="El control se ejecuta algunas veces por parte del responsable","moderado",IF(AE13="El control No se ejecuta por parte del responsable","débil")))</f>
        <v>fuerte</v>
      </c>
      <c r="AG13" s="105" t="str">
        <f t="shared" si="7"/>
        <v>fuerte</v>
      </c>
      <c r="AH13" s="105" t="str">
        <f t="shared" si="8"/>
        <v/>
      </c>
      <c r="AI13" s="105" t="str">
        <f t="shared" si="9"/>
        <v/>
      </c>
      <c r="AJ13" s="105" t="str">
        <f t="shared" si="10"/>
        <v/>
      </c>
      <c r="AK13" s="105" t="str">
        <f t="shared" si="11"/>
        <v/>
      </c>
      <c r="AL13" s="105" t="str">
        <f t="shared" si="12"/>
        <v/>
      </c>
      <c r="AM13" s="105" t="str">
        <f t="shared" si="13"/>
        <v/>
      </c>
      <c r="AN13" s="105" t="str">
        <f t="shared" si="14"/>
        <v/>
      </c>
      <c r="AO13" s="105" t="str">
        <f t="shared" si="15"/>
        <v/>
      </c>
      <c r="AP13" s="105" t="str">
        <f t="shared" ref="AP13:AP62" si="18">AG13&amp;AK13&amp;AL13&amp;AN13&amp;AO13&amp;AH13&amp;AI13&amp;AJ13&amp;AM13</f>
        <v>fuerte</v>
      </c>
      <c r="AQ13" s="314"/>
      <c r="AR13" s="397"/>
      <c r="AS13" s="99" t="str">
        <f>IF(AND($M13="Directamente",' Riesgos Gestión'!$AR13="fuerte"),2,"")</f>
        <v/>
      </c>
      <c r="AT13" s="99" t="str">
        <f>IF(AND($N13="Directamente",' Riesgos Gestión'!$AR13="fuerte"),2,"")</f>
        <v/>
      </c>
      <c r="AU13" s="99" t="str">
        <f>IF(AND($M13="Directamente",' Riesgos Gestión'!$AR13="No disminuye"),2,"")</f>
        <v/>
      </c>
      <c r="AV13" s="99" t="str">
        <f>IF(AND($N13="Indirectamente",' Riesgos Gestión'!$AR13="fuerte"),1,"")</f>
        <v/>
      </c>
      <c r="AW13" s="99" t="str">
        <f>IF(AND($N13="No disminuye",' Riesgos Gestión'!$AR13="fuerte"),0,"")</f>
        <v/>
      </c>
      <c r="AX13" s="99" t="str">
        <f>IF(AND($N13="Directamente",' Riesgos Gestión'!$AR13="Moderado"),2,"")</f>
        <v/>
      </c>
      <c r="AY13" s="99" t="str">
        <f>IF(AND($M13="Directamente",' Riesgos Gestión'!$AR13="Moderado"),1,"")</f>
        <v/>
      </c>
      <c r="AZ13" s="99" t="str">
        <f>IF(AND($N13="Indirectamente",' Riesgos Gestión'!$AR13="Moderado"),1,"")</f>
        <v/>
      </c>
      <c r="BA13" s="99" t="str">
        <f>IF(AND($M13="No disminuye",' Riesgos Gestión'!$AR13="Moderado"),1,"")</f>
        <v/>
      </c>
      <c r="BB13" s="99" t="str">
        <f>IF(AND($N13="No disminuye",' Riesgos Gestión'!$AR13="Moderado"),0,"")</f>
        <v/>
      </c>
      <c r="BC13" s="397"/>
      <c r="BD13" s="397"/>
      <c r="BE13" s="314"/>
      <c r="BF13" s="314"/>
      <c r="BG13" s="319"/>
      <c r="BH13" s="61" t="s">
        <v>469</v>
      </c>
      <c r="BI13" s="271" t="s">
        <v>470</v>
      </c>
      <c r="BJ13" s="271" t="s">
        <v>589</v>
      </c>
      <c r="BK13" s="391"/>
      <c r="BL13" s="61"/>
      <c r="BM13" s="61"/>
      <c r="BN13" s="61"/>
      <c r="BO13" s="175"/>
    </row>
    <row r="14" spans="1:73" s="144" customFormat="1" ht="195.75" customHeight="1" thickBot="1">
      <c r="A14" s="426"/>
      <c r="B14" s="418"/>
      <c r="C14" s="148" t="s">
        <v>353</v>
      </c>
      <c r="D14" s="113" t="s">
        <v>384</v>
      </c>
      <c r="E14" s="145" t="s">
        <v>31</v>
      </c>
      <c r="F14" s="113" t="s">
        <v>357</v>
      </c>
      <c r="G14" s="113" t="s">
        <v>358</v>
      </c>
      <c r="H14" s="112">
        <v>4</v>
      </c>
      <c r="I14" s="111">
        <v>3</v>
      </c>
      <c r="J14" s="112" t="str">
        <f>CONCATENATE(H14,"-",I14)</f>
        <v>4-3</v>
      </c>
      <c r="K14" s="121" t="str">
        <f>VLOOKUP(J14,Hoja2!$G$15:$H$39,2,0)</f>
        <v>Extremadamente alto</v>
      </c>
      <c r="L14" s="113" t="s">
        <v>361</v>
      </c>
      <c r="M14" s="126" t="s">
        <v>169</v>
      </c>
      <c r="N14" s="126" t="s">
        <v>169</v>
      </c>
      <c r="O14" s="126" t="s">
        <v>108</v>
      </c>
      <c r="P14" s="129">
        <f t="shared" si="0"/>
        <v>15</v>
      </c>
      <c r="Q14" s="126" t="s">
        <v>113</v>
      </c>
      <c r="R14" s="129">
        <f t="shared" si="1"/>
        <v>15</v>
      </c>
      <c r="S14" s="126" t="s">
        <v>115</v>
      </c>
      <c r="T14" s="129">
        <f t="shared" si="2"/>
        <v>15</v>
      </c>
      <c r="U14" s="130" t="s">
        <v>125</v>
      </c>
      <c r="V14" s="129">
        <f t="shared" si="3"/>
        <v>15</v>
      </c>
      <c r="W14" s="130" t="s">
        <v>117</v>
      </c>
      <c r="X14" s="129">
        <f t="shared" si="4"/>
        <v>15</v>
      </c>
      <c r="Y14" s="130" t="s">
        <v>119</v>
      </c>
      <c r="Z14" s="129">
        <f t="shared" si="5"/>
        <v>15</v>
      </c>
      <c r="AA14" s="130" t="s">
        <v>121</v>
      </c>
      <c r="AB14" s="129">
        <f t="shared" si="6"/>
        <v>10</v>
      </c>
      <c r="AC14" s="129">
        <f>SUM(AB14,Z14,X14,V14,T14,R14,P14)</f>
        <v>100</v>
      </c>
      <c r="AD14" s="255" t="str">
        <f>IF(AC14&lt;=85,"débil",IF(AC14&gt;=96,"fuerte","Moderado"))</f>
        <v>fuerte</v>
      </c>
      <c r="AE14" s="111" t="s">
        <v>163</v>
      </c>
      <c r="AF14" s="111" t="str">
        <f t="shared" si="17"/>
        <v>fuerte</v>
      </c>
      <c r="AG14" s="111" t="str">
        <f t="shared" si="7"/>
        <v>fuerte</v>
      </c>
      <c r="AH14" s="111" t="str">
        <f t="shared" si="8"/>
        <v/>
      </c>
      <c r="AI14" s="111" t="str">
        <f t="shared" si="9"/>
        <v/>
      </c>
      <c r="AJ14" s="111" t="str">
        <f t="shared" si="10"/>
        <v/>
      </c>
      <c r="AK14" s="111" t="str">
        <f t="shared" si="11"/>
        <v/>
      </c>
      <c r="AL14" s="111" t="str">
        <f t="shared" si="12"/>
        <v/>
      </c>
      <c r="AM14" s="111" t="str">
        <f t="shared" si="13"/>
        <v/>
      </c>
      <c r="AN14" s="111" t="str">
        <f t="shared" si="14"/>
        <v/>
      </c>
      <c r="AO14" s="111" t="str">
        <f t="shared" si="15"/>
        <v/>
      </c>
      <c r="AP14" s="111" t="str">
        <f t="shared" si="18"/>
        <v>fuerte</v>
      </c>
      <c r="AQ14" s="264">
        <f>AVERAGE(AC14)</f>
        <v>100</v>
      </c>
      <c r="AR14" s="263" t="str">
        <f>IF(AQ14&gt;=96,"fuerte",IF(AQ14&gt;=85,"moderado","débil"))</f>
        <v>fuerte</v>
      </c>
      <c r="AS14" s="131">
        <f>IF(AND($M14="Directamente",' Riesgos Gestión'!$AR14="fuerte"),2,"")</f>
        <v>2</v>
      </c>
      <c r="AT14" s="131">
        <f>IF(AND($N14="Directamente",' Riesgos Gestión'!$AR14="fuerte"),2,"")</f>
        <v>2</v>
      </c>
      <c r="AU14" s="131" t="str">
        <f>IF(AND($M14="Directamente",' Riesgos Gestión'!$AR14="No disminuye"),2,"")</f>
        <v/>
      </c>
      <c r="AV14" s="131" t="str">
        <f>IF(AND($N14="Indirectamente",' Riesgos Gestión'!$AR14="fuerte"),1,"")</f>
        <v/>
      </c>
      <c r="AW14" s="131" t="str">
        <f>IF(AND($N14="No disminuye",' Riesgos Gestión'!$AR14="fuerte"),0,"")</f>
        <v/>
      </c>
      <c r="AX14" s="131" t="str">
        <f>IF(AND($N14="Directamente",' Riesgos Gestión'!$AR14="Moderado"),2,"")</f>
        <v/>
      </c>
      <c r="AY14" s="131" t="str">
        <f>IF(AND($M14="Directamente",' Riesgos Gestión'!$AR14="Moderado"),1,"")</f>
        <v/>
      </c>
      <c r="AZ14" s="131" t="str">
        <f>IF(AND($N14="Indirectamente",' Riesgos Gestión'!$AR14="Moderado"),1,"")</f>
        <v/>
      </c>
      <c r="BA14" s="131" t="str">
        <f>IF(AND($M14="No disminuye",' Riesgos Gestión'!$AR14="Moderado"),1,"")</f>
        <v/>
      </c>
      <c r="BB14" s="131" t="str">
        <f>IF(AND($N14="No disminuye",' Riesgos Gestión'!$AR14="Moderado"),0,"")</f>
        <v/>
      </c>
      <c r="BC14" s="131" t="str">
        <f>CONCATENATE(AS14&amp;AU14&amp;AY14&amp;BA14)</f>
        <v>2</v>
      </c>
      <c r="BD14" s="131" t="str">
        <f t="shared" si="16"/>
        <v>2</v>
      </c>
      <c r="BE14" s="264">
        <f>IF(BC14="",H14,(H14-BC14))</f>
        <v>2</v>
      </c>
      <c r="BF14" s="264">
        <f>IF(BD14="",I14,(I14-BD14))</f>
        <v>1</v>
      </c>
      <c r="BG14" s="267" t="str">
        <f>VLOOKUP(BE14&amp;"-"&amp;BF14,zona,2,0)</f>
        <v>Bajo</v>
      </c>
      <c r="BH14" s="199" t="s">
        <v>467</v>
      </c>
      <c r="BI14" s="277" t="s">
        <v>471</v>
      </c>
      <c r="BJ14" s="277" t="s">
        <v>590</v>
      </c>
      <c r="BK14" s="299"/>
      <c r="BL14" s="199"/>
      <c r="BM14" s="199"/>
      <c r="BN14" s="199"/>
      <c r="BO14" s="200"/>
    </row>
    <row r="15" spans="1:73" s="12" customFormat="1" ht="192" customHeight="1">
      <c r="A15" s="409" t="s">
        <v>365</v>
      </c>
      <c r="B15" s="430" t="s">
        <v>346</v>
      </c>
      <c r="C15" s="427" t="s">
        <v>330</v>
      </c>
      <c r="D15" s="336" t="s">
        <v>331</v>
      </c>
      <c r="E15" s="416" t="s">
        <v>28</v>
      </c>
      <c r="F15" s="336" t="s">
        <v>332</v>
      </c>
      <c r="G15" s="427" t="s">
        <v>385</v>
      </c>
      <c r="H15" s="338">
        <v>3</v>
      </c>
      <c r="I15" s="306">
        <v>3</v>
      </c>
      <c r="J15" s="194" t="str">
        <f>CONCATENATE(H15,"-",I15)</f>
        <v>3-3</v>
      </c>
      <c r="K15" s="338" t="str">
        <f>VLOOKUP(J15,Hoja2!$G$15:$H$39,2,0)</f>
        <v>Alto</v>
      </c>
      <c r="L15" s="193" t="s">
        <v>459</v>
      </c>
      <c r="M15" s="252" t="s">
        <v>169</v>
      </c>
      <c r="N15" s="252" t="s">
        <v>171</v>
      </c>
      <c r="O15" s="252" t="s">
        <v>108</v>
      </c>
      <c r="P15" s="160">
        <f t="shared" si="0"/>
        <v>15</v>
      </c>
      <c r="Q15" s="252" t="s">
        <v>113</v>
      </c>
      <c r="R15" s="160">
        <f t="shared" si="1"/>
        <v>15</v>
      </c>
      <c r="S15" s="252" t="s">
        <v>115</v>
      </c>
      <c r="T15" s="160">
        <f t="shared" si="2"/>
        <v>15</v>
      </c>
      <c r="U15" s="161" t="s">
        <v>125</v>
      </c>
      <c r="V15" s="160">
        <f t="shared" si="3"/>
        <v>15</v>
      </c>
      <c r="W15" s="161" t="s">
        <v>117</v>
      </c>
      <c r="X15" s="160">
        <f t="shared" si="4"/>
        <v>15</v>
      </c>
      <c r="Y15" s="161" t="s">
        <v>119</v>
      </c>
      <c r="Z15" s="160">
        <f t="shared" si="5"/>
        <v>15</v>
      </c>
      <c r="AA15" s="161" t="s">
        <v>121</v>
      </c>
      <c r="AB15" s="160">
        <f t="shared" si="6"/>
        <v>10</v>
      </c>
      <c r="AC15" s="160">
        <f t="shared" ref="AC15:AC27" si="19">SUM(AB15,Z15,X15,V15,T15,R15,P15)</f>
        <v>100</v>
      </c>
      <c r="AD15" s="251" t="str">
        <f t="shared" ref="AD15:AD27" si="20">IF(AC15&lt;=85,"débil",IF(AC15&gt;=96,"fuerte","Moderado"))</f>
        <v>fuerte</v>
      </c>
      <c r="AE15" s="162" t="s">
        <v>163</v>
      </c>
      <c r="AF15" s="162" t="str">
        <f t="shared" si="17"/>
        <v>fuerte</v>
      </c>
      <c r="AG15" s="162" t="str">
        <f t="shared" si="7"/>
        <v>fuerte</v>
      </c>
      <c r="AH15" s="162" t="str">
        <f t="shared" si="8"/>
        <v/>
      </c>
      <c r="AI15" s="162" t="str">
        <f t="shared" si="9"/>
        <v/>
      </c>
      <c r="AJ15" s="162" t="str">
        <f t="shared" si="10"/>
        <v/>
      </c>
      <c r="AK15" s="162" t="str">
        <f t="shared" si="11"/>
        <v/>
      </c>
      <c r="AL15" s="162" t="str">
        <f t="shared" si="12"/>
        <v/>
      </c>
      <c r="AM15" s="162" t="str">
        <f t="shared" si="13"/>
        <v/>
      </c>
      <c r="AN15" s="162" t="str">
        <f t="shared" si="14"/>
        <v/>
      </c>
      <c r="AO15" s="162" t="str">
        <f t="shared" si="15"/>
        <v/>
      </c>
      <c r="AP15" s="162" t="str">
        <f t="shared" si="18"/>
        <v>fuerte</v>
      </c>
      <c r="AQ15" s="306">
        <f>AVERAGE($AC$15:$AC$17)</f>
        <v>100</v>
      </c>
      <c r="AR15" s="401" t="str">
        <f>IF(AQ15&gt;=96,"fuerte",IF(AQ15&gt;=85,"moderado","débil"))</f>
        <v>fuerte</v>
      </c>
      <c r="AS15" s="164">
        <f>IF(AND($M15="Directamente",' Riesgos Gestión'!$AR15="fuerte"),2,"")</f>
        <v>2</v>
      </c>
      <c r="AT15" s="164" t="str">
        <f>IF(AND($N15="Directamente",' Riesgos Gestión'!$AR15="fuerte"),2,"")</f>
        <v/>
      </c>
      <c r="AU15" s="164" t="str">
        <f>IF(AND($M15="Directamente",' Riesgos Gestión'!$AR15="No disminuye"),2,"")</f>
        <v/>
      </c>
      <c r="AV15" s="164" t="str">
        <f>IF(AND($N15="Indirectamente",' Riesgos Gestión'!$AR15="fuerte"),1,"")</f>
        <v/>
      </c>
      <c r="AW15" s="164">
        <f>IF(AND($N15="No disminuye",' Riesgos Gestión'!$AR15="fuerte"),0,"")</f>
        <v>0</v>
      </c>
      <c r="AX15" s="164" t="str">
        <f>IF(AND($N15="Directamente",' Riesgos Gestión'!$AR15="Moderado"),2,"")</f>
        <v/>
      </c>
      <c r="AY15" s="164" t="str">
        <f>IF(AND($M15="Directamente",' Riesgos Gestión'!$AR15="Moderado"),1,"")</f>
        <v/>
      </c>
      <c r="AZ15" s="164" t="str">
        <f>IF(AND($N15="Indirectamente",' Riesgos Gestión'!$AR15="Moderado"),1,"")</f>
        <v/>
      </c>
      <c r="BA15" s="164" t="str">
        <f>IF(AND($M15="No disminuye",' Riesgos Gestión'!$AR15="Moderado"),1,"")</f>
        <v/>
      </c>
      <c r="BB15" s="164" t="str">
        <f>IF(AND($N15="No disminuye",' Riesgos Gestión'!$AR15="Moderado"),0,"")</f>
        <v/>
      </c>
      <c r="BC15" s="401" t="str">
        <f>CONCATENATE(AS15&amp;AU15&amp;AY15&amp;BA15)</f>
        <v>2</v>
      </c>
      <c r="BD15" s="401" t="str">
        <f t="shared" si="16"/>
        <v>0</v>
      </c>
      <c r="BE15" s="306">
        <f>IF(BC15="",H15,(H15-BC15))</f>
        <v>1</v>
      </c>
      <c r="BF15" s="306">
        <f>IF(BD15="",I15,(I15-BD15))</f>
        <v>3</v>
      </c>
      <c r="BG15" s="338" t="str">
        <f>VLOOKUP(BE15&amp;"-"&amp;BF15,zona,2,0)</f>
        <v>Bajo</v>
      </c>
      <c r="BH15" s="173" t="s">
        <v>460</v>
      </c>
      <c r="BI15" s="270" t="s">
        <v>461</v>
      </c>
      <c r="BJ15" s="270" t="s">
        <v>591</v>
      </c>
      <c r="BK15" s="298" t="s">
        <v>47</v>
      </c>
      <c r="BL15" s="173"/>
      <c r="BM15" s="173"/>
      <c r="BN15" s="173"/>
      <c r="BO15" s="174" t="s">
        <v>47</v>
      </c>
    </row>
    <row r="16" spans="1:73" s="12" customFormat="1" ht="105.75" customHeight="1">
      <c r="A16" s="411"/>
      <c r="B16" s="433"/>
      <c r="C16" s="428"/>
      <c r="D16" s="432"/>
      <c r="E16" s="434"/>
      <c r="F16" s="432"/>
      <c r="G16" s="428"/>
      <c r="H16" s="319"/>
      <c r="I16" s="314"/>
      <c r="J16" s="106"/>
      <c r="K16" s="319"/>
      <c r="L16" s="110" t="s">
        <v>255</v>
      </c>
      <c r="M16" s="249" t="s">
        <v>169</v>
      </c>
      <c r="N16" s="249" t="s">
        <v>170</v>
      </c>
      <c r="O16" s="249" t="s">
        <v>108</v>
      </c>
      <c r="P16" s="73">
        <f t="shared" si="0"/>
        <v>15</v>
      </c>
      <c r="Q16" s="249" t="s">
        <v>113</v>
      </c>
      <c r="R16" s="73">
        <f t="shared" si="1"/>
        <v>15</v>
      </c>
      <c r="S16" s="249" t="s">
        <v>115</v>
      </c>
      <c r="T16" s="73">
        <f t="shared" si="2"/>
        <v>15</v>
      </c>
      <c r="U16" s="11" t="s">
        <v>125</v>
      </c>
      <c r="V16" s="73">
        <f t="shared" si="3"/>
        <v>15</v>
      </c>
      <c r="W16" s="11" t="s">
        <v>117</v>
      </c>
      <c r="X16" s="73">
        <f t="shared" si="4"/>
        <v>15</v>
      </c>
      <c r="Y16" s="11" t="s">
        <v>119</v>
      </c>
      <c r="Z16" s="73">
        <f t="shared" si="5"/>
        <v>15</v>
      </c>
      <c r="AA16" s="11" t="s">
        <v>121</v>
      </c>
      <c r="AB16" s="73">
        <f t="shared" si="6"/>
        <v>10</v>
      </c>
      <c r="AC16" s="73">
        <f>SUM(AB16,Z16,X16,V16,T16,R16,P16)</f>
        <v>100</v>
      </c>
      <c r="AD16" s="247" t="str">
        <f>IF(AC16&lt;=85,"débil",IF(AC16&gt;=96,"fuerte","Moderado"))</f>
        <v>fuerte</v>
      </c>
      <c r="AE16" s="105" t="s">
        <v>163</v>
      </c>
      <c r="AF16" s="105" t="str">
        <f t="shared" si="17"/>
        <v>fuerte</v>
      </c>
      <c r="AG16" s="105" t="str">
        <f t="shared" si="7"/>
        <v>fuerte</v>
      </c>
      <c r="AH16" s="105" t="str">
        <f t="shared" si="8"/>
        <v/>
      </c>
      <c r="AI16" s="105" t="str">
        <f t="shared" si="9"/>
        <v/>
      </c>
      <c r="AJ16" s="105" t="str">
        <f t="shared" si="10"/>
        <v/>
      </c>
      <c r="AK16" s="105" t="str">
        <f t="shared" si="11"/>
        <v/>
      </c>
      <c r="AL16" s="105" t="str">
        <f t="shared" si="12"/>
        <v/>
      </c>
      <c r="AM16" s="105" t="str">
        <f t="shared" si="13"/>
        <v/>
      </c>
      <c r="AN16" s="105" t="str">
        <f t="shared" si="14"/>
        <v/>
      </c>
      <c r="AO16" s="105" t="str">
        <f t="shared" si="15"/>
        <v/>
      </c>
      <c r="AP16" s="105" t="str">
        <f t="shared" si="18"/>
        <v>fuerte</v>
      </c>
      <c r="AQ16" s="314"/>
      <c r="AR16" s="397"/>
      <c r="AS16" s="99" t="str">
        <f>IF(AND($M16="Directamente",' Riesgos Gestión'!$AR16="fuerte"),2,"")</f>
        <v/>
      </c>
      <c r="AT16" s="99" t="str">
        <f>IF(AND($N16="Directamente",' Riesgos Gestión'!$AR16="fuerte"),2,"")</f>
        <v/>
      </c>
      <c r="AU16" s="99" t="str">
        <f>IF(AND($M16="Directamente",' Riesgos Gestión'!$AR16="No disminuye"),2,"")</f>
        <v/>
      </c>
      <c r="AV16" s="99" t="str">
        <f>IF(AND($N16="Indirectamente",' Riesgos Gestión'!$AR16="fuerte"),1,"")</f>
        <v/>
      </c>
      <c r="AW16" s="99" t="str">
        <f>IF(AND($N16="No disminuye",' Riesgos Gestión'!$AR16="fuerte"),0,"")</f>
        <v/>
      </c>
      <c r="AX16" s="99" t="str">
        <f>IF(AND($N16="Directamente",' Riesgos Gestión'!$AR16="Moderado"),2,"")</f>
        <v/>
      </c>
      <c r="AY16" s="99" t="str">
        <f>IF(AND($M16="Directamente",' Riesgos Gestión'!$AR16="Moderado"),1,"")</f>
        <v/>
      </c>
      <c r="AZ16" s="99" t="str">
        <f>IF(AND($N16="Indirectamente",' Riesgos Gestión'!$AR16="Moderado"),1,"")</f>
        <v/>
      </c>
      <c r="BA16" s="99" t="str">
        <f>IF(AND($M16="No disminuye",' Riesgos Gestión'!$AR16="Moderado"),1,"")</f>
        <v/>
      </c>
      <c r="BB16" s="99" t="str">
        <f>IF(AND($N16="No disminuye",' Riesgos Gestión'!$AR16="Moderado"),0,"")</f>
        <v/>
      </c>
      <c r="BC16" s="397"/>
      <c r="BD16" s="397"/>
      <c r="BE16" s="314"/>
      <c r="BF16" s="314"/>
      <c r="BG16" s="319"/>
      <c r="BH16" s="61" t="s">
        <v>462</v>
      </c>
      <c r="BI16" s="271" t="s">
        <v>463</v>
      </c>
      <c r="BJ16" s="271" t="s">
        <v>592</v>
      </c>
      <c r="BK16" s="391"/>
      <c r="BL16" s="61"/>
      <c r="BM16" s="61"/>
      <c r="BN16" s="61"/>
      <c r="BO16" s="175"/>
    </row>
    <row r="17" spans="1:67" s="12" customFormat="1" ht="168.75" customHeight="1" thickBot="1">
      <c r="A17" s="410"/>
      <c r="B17" s="431"/>
      <c r="C17" s="429"/>
      <c r="D17" s="423"/>
      <c r="E17" s="417"/>
      <c r="F17" s="113" t="s">
        <v>333</v>
      </c>
      <c r="G17" s="429"/>
      <c r="H17" s="402"/>
      <c r="I17" s="392"/>
      <c r="J17" s="112" t="str">
        <f>CONCATENATE(H17,"-",I17)</f>
        <v>-</v>
      </c>
      <c r="K17" s="402"/>
      <c r="L17" s="113" t="s">
        <v>334</v>
      </c>
      <c r="M17" s="126" t="s">
        <v>169</v>
      </c>
      <c r="N17" s="126" t="s">
        <v>170</v>
      </c>
      <c r="O17" s="126" t="s">
        <v>108</v>
      </c>
      <c r="P17" s="129">
        <f t="shared" si="0"/>
        <v>15</v>
      </c>
      <c r="Q17" s="126" t="s">
        <v>113</v>
      </c>
      <c r="R17" s="129">
        <f t="shared" si="1"/>
        <v>15</v>
      </c>
      <c r="S17" s="126" t="s">
        <v>115</v>
      </c>
      <c r="T17" s="129">
        <f t="shared" si="2"/>
        <v>15</v>
      </c>
      <c r="U17" s="130" t="s">
        <v>125</v>
      </c>
      <c r="V17" s="129">
        <f t="shared" si="3"/>
        <v>15</v>
      </c>
      <c r="W17" s="130" t="s">
        <v>117</v>
      </c>
      <c r="X17" s="129">
        <f t="shared" si="4"/>
        <v>15</v>
      </c>
      <c r="Y17" s="130" t="s">
        <v>119</v>
      </c>
      <c r="Z17" s="129">
        <f t="shared" si="5"/>
        <v>15</v>
      </c>
      <c r="AA17" s="130" t="s">
        <v>121</v>
      </c>
      <c r="AB17" s="129">
        <f t="shared" si="6"/>
        <v>10</v>
      </c>
      <c r="AC17" s="129">
        <f t="shared" si="19"/>
        <v>100</v>
      </c>
      <c r="AD17" s="255" t="str">
        <f t="shared" si="20"/>
        <v>fuerte</v>
      </c>
      <c r="AE17" s="111" t="s">
        <v>163</v>
      </c>
      <c r="AF17" s="111" t="str">
        <f t="shared" si="17"/>
        <v>fuerte</v>
      </c>
      <c r="AG17" s="111" t="str">
        <f t="shared" si="7"/>
        <v>fuerte</v>
      </c>
      <c r="AH17" s="111" t="str">
        <f t="shared" si="8"/>
        <v/>
      </c>
      <c r="AI17" s="111" t="str">
        <f t="shared" si="9"/>
        <v/>
      </c>
      <c r="AJ17" s="111" t="str">
        <f t="shared" si="10"/>
        <v/>
      </c>
      <c r="AK17" s="111" t="str">
        <f t="shared" si="11"/>
        <v/>
      </c>
      <c r="AL17" s="111" t="str">
        <f t="shared" si="12"/>
        <v/>
      </c>
      <c r="AM17" s="111" t="str">
        <f t="shared" si="13"/>
        <v/>
      </c>
      <c r="AN17" s="111" t="str">
        <f t="shared" si="14"/>
        <v/>
      </c>
      <c r="AO17" s="111" t="str">
        <f t="shared" si="15"/>
        <v/>
      </c>
      <c r="AP17" s="111" t="str">
        <f t="shared" si="18"/>
        <v>fuerte</v>
      </c>
      <c r="AQ17" s="392"/>
      <c r="AR17" s="398"/>
      <c r="AS17" s="131" t="str">
        <f>IF(AND($M17="Directamente",' Riesgos Gestión'!$AR17="fuerte"),2,"")</f>
        <v/>
      </c>
      <c r="AT17" s="131" t="str">
        <f>IF(AND($N17="Directamente",' Riesgos Gestión'!$AR17="fuerte"),2,"")</f>
        <v/>
      </c>
      <c r="AU17" s="131" t="str">
        <f>IF(AND($M17="Directamente",' Riesgos Gestión'!$AR17="No disminuye"),2,"")</f>
        <v/>
      </c>
      <c r="AV17" s="131" t="str">
        <f>IF(AND($N17="Indirectamente",' Riesgos Gestión'!$AR17="fuerte"),1,"")</f>
        <v/>
      </c>
      <c r="AW17" s="131" t="str">
        <f>IF(AND($N17="No disminuye",' Riesgos Gestión'!$AR17="fuerte"),0,"")</f>
        <v/>
      </c>
      <c r="AX17" s="131" t="str">
        <f>IF(AND($N17="Directamente",' Riesgos Gestión'!$AR17="Moderado"),2,"")</f>
        <v/>
      </c>
      <c r="AY17" s="131" t="str">
        <f>IF(AND($M17="Directamente",' Riesgos Gestión'!$AR17="Moderado"),1,"")</f>
        <v/>
      </c>
      <c r="AZ17" s="131" t="str">
        <f>IF(AND($N17="Indirectamente",' Riesgos Gestión'!$AR17="Moderado"),1,"")</f>
        <v/>
      </c>
      <c r="BA17" s="131" t="str">
        <f>IF(AND($M17="No disminuye",' Riesgos Gestión'!$AR17="Moderado"),1,"")</f>
        <v/>
      </c>
      <c r="BB17" s="131" t="str">
        <f>IF(AND($N17="No disminuye",' Riesgos Gestión'!$AR17="Moderado"),0,"")</f>
        <v/>
      </c>
      <c r="BC17" s="398"/>
      <c r="BD17" s="398"/>
      <c r="BE17" s="392"/>
      <c r="BF17" s="392"/>
      <c r="BG17" s="402"/>
      <c r="BH17" s="199" t="s">
        <v>464</v>
      </c>
      <c r="BI17" s="277" t="s">
        <v>465</v>
      </c>
      <c r="BJ17" s="284" t="s">
        <v>593</v>
      </c>
      <c r="BK17" s="299"/>
      <c r="BL17" s="199"/>
      <c r="BM17" s="199"/>
      <c r="BN17" s="199"/>
      <c r="BO17" s="200"/>
    </row>
    <row r="18" spans="1:67" s="12" customFormat="1" ht="135">
      <c r="A18" s="409" t="s">
        <v>366</v>
      </c>
      <c r="B18" s="430" t="s">
        <v>233</v>
      </c>
      <c r="C18" s="427" t="s">
        <v>238</v>
      </c>
      <c r="D18" s="336" t="s">
        <v>239</v>
      </c>
      <c r="E18" s="416" t="s">
        <v>28</v>
      </c>
      <c r="F18" s="193" t="s">
        <v>240</v>
      </c>
      <c r="G18" s="427" t="s">
        <v>386</v>
      </c>
      <c r="H18" s="338">
        <v>4</v>
      </c>
      <c r="I18" s="306">
        <v>3</v>
      </c>
      <c r="J18" s="194" t="str">
        <f>CONCATENATE(H18,"-",I18)</f>
        <v>4-3</v>
      </c>
      <c r="K18" s="338" t="str">
        <f>VLOOKUP(J18,Hoja2!$G$15:$H$39,2,0)</f>
        <v>Extremadamente alto</v>
      </c>
      <c r="L18" s="193" t="s">
        <v>335</v>
      </c>
      <c r="M18" s="252" t="s">
        <v>169</v>
      </c>
      <c r="N18" s="252" t="s">
        <v>171</v>
      </c>
      <c r="O18" s="252" t="s">
        <v>108</v>
      </c>
      <c r="P18" s="160">
        <f t="shared" si="0"/>
        <v>15</v>
      </c>
      <c r="Q18" s="252" t="s">
        <v>113</v>
      </c>
      <c r="R18" s="160">
        <f t="shared" si="1"/>
        <v>15</v>
      </c>
      <c r="S18" s="252" t="s">
        <v>115</v>
      </c>
      <c r="T18" s="160">
        <f t="shared" si="2"/>
        <v>15</v>
      </c>
      <c r="U18" s="161" t="s">
        <v>126</v>
      </c>
      <c r="V18" s="160">
        <f t="shared" si="3"/>
        <v>10</v>
      </c>
      <c r="W18" s="161" t="s">
        <v>117</v>
      </c>
      <c r="X18" s="160">
        <f t="shared" si="4"/>
        <v>15</v>
      </c>
      <c r="Y18" s="161" t="s">
        <v>119</v>
      </c>
      <c r="Z18" s="160">
        <f t="shared" si="5"/>
        <v>15</v>
      </c>
      <c r="AA18" s="161" t="s">
        <v>122</v>
      </c>
      <c r="AB18" s="160">
        <f t="shared" si="6"/>
        <v>5</v>
      </c>
      <c r="AC18" s="160">
        <f t="shared" si="19"/>
        <v>90</v>
      </c>
      <c r="AD18" s="251" t="str">
        <f t="shared" si="20"/>
        <v>Moderado</v>
      </c>
      <c r="AE18" s="162" t="s">
        <v>164</v>
      </c>
      <c r="AF18" s="162" t="str">
        <f t="shared" si="17"/>
        <v>moderado</v>
      </c>
      <c r="AG18" s="162" t="str">
        <f t="shared" si="7"/>
        <v/>
      </c>
      <c r="AH18" s="162" t="str">
        <f t="shared" si="8"/>
        <v/>
      </c>
      <c r="AI18" s="162" t="str">
        <f t="shared" si="9"/>
        <v/>
      </c>
      <c r="AJ18" s="162" t="str">
        <f t="shared" si="10"/>
        <v/>
      </c>
      <c r="AK18" s="162" t="str">
        <f t="shared" si="11"/>
        <v>moderado</v>
      </c>
      <c r="AL18" s="162" t="str">
        <f t="shared" si="12"/>
        <v/>
      </c>
      <c r="AM18" s="162" t="str">
        <f t="shared" si="13"/>
        <v/>
      </c>
      <c r="AN18" s="162" t="str">
        <f t="shared" si="14"/>
        <v/>
      </c>
      <c r="AO18" s="162" t="str">
        <f t="shared" si="15"/>
        <v/>
      </c>
      <c r="AP18" s="162" t="str">
        <f t="shared" si="18"/>
        <v>moderado</v>
      </c>
      <c r="AQ18" s="306">
        <f>AVERAGE(AC18:AC19)</f>
        <v>92.5</v>
      </c>
      <c r="AR18" s="401" t="str">
        <f>IF(AQ18&gt;=96,"fuerte",IF(AQ18&gt;=85,"moderado","débil"))</f>
        <v>moderado</v>
      </c>
      <c r="AS18" s="164" t="str">
        <f>IF(AND($M18="Directamente",' Riesgos Gestión'!$AR18="fuerte"),2,"")</f>
        <v/>
      </c>
      <c r="AT18" s="164" t="str">
        <f>IF(AND($N18="Directamente",' Riesgos Gestión'!$AR18="fuerte"),2,"")</f>
        <v/>
      </c>
      <c r="AU18" s="164" t="str">
        <f>IF(AND($M18="Directamente",' Riesgos Gestión'!$AR18="No disminuye"),2,"")</f>
        <v/>
      </c>
      <c r="AV18" s="164" t="str">
        <f>IF(AND($N18="Indirectamente",' Riesgos Gestión'!$AR18="fuerte"),1,"")</f>
        <v/>
      </c>
      <c r="AW18" s="164" t="str">
        <f>IF(AND($N18="No disminuye",' Riesgos Gestión'!$AR18="fuerte"),0,"")</f>
        <v/>
      </c>
      <c r="AX18" s="164" t="str">
        <f>IF(AND($N18="Directamente",' Riesgos Gestión'!$AR18="Moderado"),2,"")</f>
        <v/>
      </c>
      <c r="AY18" s="164">
        <f>IF(AND($M18="Directamente",' Riesgos Gestión'!$AR18="Moderado"),1,"")</f>
        <v>1</v>
      </c>
      <c r="AZ18" s="164" t="str">
        <f>IF(AND($N18="Indirectamente",' Riesgos Gestión'!$AR18="Moderado"),1,"")</f>
        <v/>
      </c>
      <c r="BA18" s="164" t="str">
        <f>IF(AND($M18="No disminuye",' Riesgos Gestión'!$AR18="Moderado"),1,"")</f>
        <v/>
      </c>
      <c r="BB18" s="164">
        <f>IF(AND($N18="No disminuye",' Riesgos Gestión'!$AR18="Moderado"),0,"")</f>
        <v>0</v>
      </c>
      <c r="BC18" s="401" t="str">
        <f>CONCATENATE(AS18&amp;AU18&amp;AY18&amp;BA18)</f>
        <v>1</v>
      </c>
      <c r="BD18" s="401" t="str">
        <f t="shared" si="16"/>
        <v>0</v>
      </c>
      <c r="BE18" s="306">
        <f>IF(BC18="",H18,(H18-BC18))</f>
        <v>3</v>
      </c>
      <c r="BF18" s="306">
        <f>IF(BD18="",I18,(I18-BD18))</f>
        <v>3</v>
      </c>
      <c r="BG18" s="338" t="str">
        <f>VLOOKUP(BE18&amp;"-"&amp;BF18,zona,2,0)</f>
        <v>Alto</v>
      </c>
      <c r="BH18" s="173" t="s">
        <v>456</v>
      </c>
      <c r="BI18" s="270" t="s">
        <v>457</v>
      </c>
      <c r="BJ18" s="290" t="s">
        <v>594</v>
      </c>
      <c r="BK18" s="298" t="s">
        <v>191</v>
      </c>
      <c r="BL18" s="173"/>
      <c r="BM18" s="173"/>
      <c r="BN18" s="173"/>
      <c r="BO18" s="174" t="s">
        <v>47</v>
      </c>
    </row>
    <row r="19" spans="1:67" s="12" customFormat="1" ht="257.25" customHeight="1" thickBot="1">
      <c r="A19" s="410"/>
      <c r="B19" s="431"/>
      <c r="C19" s="429"/>
      <c r="D19" s="423"/>
      <c r="E19" s="417"/>
      <c r="F19" s="113" t="s">
        <v>241</v>
      </c>
      <c r="G19" s="429"/>
      <c r="H19" s="402"/>
      <c r="I19" s="392"/>
      <c r="J19" s="112" t="str">
        <f>CONCATENATE(H19,"-",I19)</f>
        <v>-</v>
      </c>
      <c r="K19" s="402"/>
      <c r="L19" s="113" t="s">
        <v>242</v>
      </c>
      <c r="M19" s="126" t="s">
        <v>169</v>
      </c>
      <c r="N19" s="126" t="s">
        <v>171</v>
      </c>
      <c r="O19" s="126" t="s">
        <v>108</v>
      </c>
      <c r="P19" s="129">
        <f t="shared" si="0"/>
        <v>15</v>
      </c>
      <c r="Q19" s="126" t="s">
        <v>113</v>
      </c>
      <c r="R19" s="129">
        <f t="shared" si="1"/>
        <v>15</v>
      </c>
      <c r="S19" s="126" t="s">
        <v>115</v>
      </c>
      <c r="T19" s="129">
        <f t="shared" si="2"/>
        <v>15</v>
      </c>
      <c r="U19" s="130" t="s">
        <v>125</v>
      </c>
      <c r="V19" s="129">
        <f t="shared" si="3"/>
        <v>15</v>
      </c>
      <c r="W19" s="130" t="s">
        <v>117</v>
      </c>
      <c r="X19" s="129">
        <f t="shared" si="4"/>
        <v>15</v>
      </c>
      <c r="Y19" s="130" t="s">
        <v>119</v>
      </c>
      <c r="Z19" s="129">
        <f t="shared" si="5"/>
        <v>15</v>
      </c>
      <c r="AA19" s="130" t="s">
        <v>122</v>
      </c>
      <c r="AB19" s="129">
        <f t="shared" si="6"/>
        <v>5</v>
      </c>
      <c r="AC19" s="129">
        <f t="shared" si="19"/>
        <v>95</v>
      </c>
      <c r="AD19" s="255" t="str">
        <f t="shared" si="20"/>
        <v>Moderado</v>
      </c>
      <c r="AE19" s="111" t="s">
        <v>164</v>
      </c>
      <c r="AF19" s="111" t="str">
        <f t="shared" si="17"/>
        <v>moderado</v>
      </c>
      <c r="AG19" s="111" t="str">
        <f t="shared" si="7"/>
        <v/>
      </c>
      <c r="AH19" s="111" t="str">
        <f t="shared" si="8"/>
        <v/>
      </c>
      <c r="AI19" s="111" t="str">
        <f t="shared" si="9"/>
        <v/>
      </c>
      <c r="AJ19" s="111" t="str">
        <f t="shared" si="10"/>
        <v/>
      </c>
      <c r="AK19" s="111" t="str">
        <f t="shared" si="11"/>
        <v>moderado</v>
      </c>
      <c r="AL19" s="111" t="str">
        <f t="shared" si="12"/>
        <v/>
      </c>
      <c r="AM19" s="111" t="str">
        <f t="shared" si="13"/>
        <v/>
      </c>
      <c r="AN19" s="111" t="str">
        <f t="shared" si="14"/>
        <v/>
      </c>
      <c r="AO19" s="111" t="str">
        <f t="shared" si="15"/>
        <v/>
      </c>
      <c r="AP19" s="111" t="str">
        <f t="shared" si="18"/>
        <v>moderado</v>
      </c>
      <c r="AQ19" s="392"/>
      <c r="AR19" s="398"/>
      <c r="AS19" s="131" t="str">
        <f>IF(AND($M19="Directamente",' Riesgos Gestión'!$AR19="fuerte"),2,"")</f>
        <v/>
      </c>
      <c r="AT19" s="131" t="str">
        <f>IF(AND($N19="Directamente",' Riesgos Gestión'!$AR19="fuerte"),2,"")</f>
        <v/>
      </c>
      <c r="AU19" s="131" t="str">
        <f>IF(AND($M19="Directamente",' Riesgos Gestión'!$AR19="No disminuye"),2,"")</f>
        <v/>
      </c>
      <c r="AV19" s="131" t="str">
        <f>IF(AND($N19="Indirectamente",' Riesgos Gestión'!$AR19="fuerte"),1,"")</f>
        <v/>
      </c>
      <c r="AW19" s="131" t="str">
        <f>IF(AND($N19="No disminuye",' Riesgos Gestión'!$AR19="fuerte"),0,"")</f>
        <v/>
      </c>
      <c r="AX19" s="131" t="str">
        <f>IF(AND($N19="Directamente",' Riesgos Gestión'!$AR19="Moderado"),2,"")</f>
        <v/>
      </c>
      <c r="AY19" s="131" t="str">
        <f>IF(AND($M19="Directamente",' Riesgos Gestión'!$AR19="Moderado"),1,"")</f>
        <v/>
      </c>
      <c r="AZ19" s="131" t="str">
        <f>IF(AND($N19="Indirectamente",' Riesgos Gestión'!$AR19="Moderado"),1,"")</f>
        <v/>
      </c>
      <c r="BA19" s="131" t="str">
        <f>IF(AND($M19="No disminuye",' Riesgos Gestión'!$AR19="Moderado"),1,"")</f>
        <v/>
      </c>
      <c r="BB19" s="131" t="str">
        <f>IF(AND($N19="No disminuye",' Riesgos Gestión'!$AR19="Moderado"),0,"")</f>
        <v/>
      </c>
      <c r="BC19" s="398"/>
      <c r="BD19" s="398"/>
      <c r="BE19" s="392"/>
      <c r="BF19" s="392"/>
      <c r="BG19" s="402"/>
      <c r="BH19" s="199" t="s">
        <v>458</v>
      </c>
      <c r="BI19" s="277" t="s">
        <v>457</v>
      </c>
      <c r="BJ19" s="277" t="s">
        <v>595</v>
      </c>
      <c r="BK19" s="299"/>
      <c r="BL19" s="199"/>
      <c r="BM19" s="199"/>
      <c r="BN19" s="199"/>
      <c r="BO19" s="200"/>
    </row>
    <row r="20" spans="1:67" s="12" customFormat="1" ht="285">
      <c r="A20" s="409" t="s">
        <v>367</v>
      </c>
      <c r="B20" s="430" t="s">
        <v>245</v>
      </c>
      <c r="C20" s="427" t="s">
        <v>339</v>
      </c>
      <c r="D20" s="336" t="s">
        <v>246</v>
      </c>
      <c r="E20" s="416" t="s">
        <v>28</v>
      </c>
      <c r="F20" s="193" t="s">
        <v>340</v>
      </c>
      <c r="G20" s="336" t="s">
        <v>247</v>
      </c>
      <c r="H20" s="338">
        <v>3</v>
      </c>
      <c r="I20" s="306">
        <v>3</v>
      </c>
      <c r="J20" s="338" t="str">
        <f>CONCATENATE(H20,"-",I20)</f>
        <v>3-3</v>
      </c>
      <c r="K20" s="338" t="str">
        <f>VLOOKUP(J20,Hoja2!$G$15:$H$39,2,0)</f>
        <v>Alto</v>
      </c>
      <c r="L20" s="193" t="s">
        <v>341</v>
      </c>
      <c r="M20" s="252" t="s">
        <v>169</v>
      </c>
      <c r="N20" s="252" t="s">
        <v>171</v>
      </c>
      <c r="O20" s="252" t="s">
        <v>108</v>
      </c>
      <c r="P20" s="160">
        <f t="shared" si="0"/>
        <v>15</v>
      </c>
      <c r="Q20" s="252" t="s">
        <v>113</v>
      </c>
      <c r="R20" s="160">
        <f t="shared" si="1"/>
        <v>15</v>
      </c>
      <c r="S20" s="252" t="s">
        <v>115</v>
      </c>
      <c r="T20" s="160">
        <f t="shared" si="2"/>
        <v>15</v>
      </c>
      <c r="U20" s="161" t="s">
        <v>125</v>
      </c>
      <c r="V20" s="160">
        <f t="shared" si="3"/>
        <v>15</v>
      </c>
      <c r="W20" s="161" t="s">
        <v>117</v>
      </c>
      <c r="X20" s="160">
        <f t="shared" si="4"/>
        <v>15</v>
      </c>
      <c r="Y20" s="161" t="s">
        <v>119</v>
      </c>
      <c r="Z20" s="160">
        <f t="shared" si="5"/>
        <v>15</v>
      </c>
      <c r="AA20" s="161" t="s">
        <v>121</v>
      </c>
      <c r="AB20" s="160">
        <f t="shared" si="6"/>
        <v>10</v>
      </c>
      <c r="AC20" s="160">
        <f t="shared" si="19"/>
        <v>100</v>
      </c>
      <c r="AD20" s="251" t="str">
        <f t="shared" si="20"/>
        <v>fuerte</v>
      </c>
      <c r="AE20" s="162" t="s">
        <v>163</v>
      </c>
      <c r="AF20" s="162" t="str">
        <f t="shared" si="17"/>
        <v>fuerte</v>
      </c>
      <c r="AG20" s="162" t="str">
        <f t="shared" si="7"/>
        <v>fuerte</v>
      </c>
      <c r="AH20" s="162" t="str">
        <f t="shared" si="8"/>
        <v/>
      </c>
      <c r="AI20" s="162" t="str">
        <f t="shared" si="9"/>
        <v/>
      </c>
      <c r="AJ20" s="162" t="str">
        <f t="shared" si="10"/>
        <v/>
      </c>
      <c r="AK20" s="162" t="str">
        <f t="shared" si="11"/>
        <v/>
      </c>
      <c r="AL20" s="162" t="str">
        <f t="shared" si="12"/>
        <v/>
      </c>
      <c r="AM20" s="162" t="str">
        <f t="shared" si="13"/>
        <v/>
      </c>
      <c r="AN20" s="162" t="str">
        <f t="shared" si="14"/>
        <v/>
      </c>
      <c r="AO20" s="162" t="str">
        <f t="shared" si="15"/>
        <v/>
      </c>
      <c r="AP20" s="162" t="str">
        <f t="shared" si="18"/>
        <v>fuerte</v>
      </c>
      <c r="AQ20" s="306">
        <f>AVERAGE(AC20:AC23)</f>
        <v>97.5</v>
      </c>
      <c r="AR20" s="401" t="str">
        <f>IF(AQ20&gt;=96,"fuerte",IF(AQ20&gt;=85,"moderado","débil"))</f>
        <v>fuerte</v>
      </c>
      <c r="AS20" s="164">
        <f>IF(AND($M20="Directamente",' Riesgos Gestión'!$AR20="fuerte"),2,"")</f>
        <v>2</v>
      </c>
      <c r="AT20" s="164" t="str">
        <f>IF(AND($N20="Directamente",' Riesgos Gestión'!$AR20="fuerte"),2,"")</f>
        <v/>
      </c>
      <c r="AU20" s="164" t="str">
        <f>IF(AND($M20="Directamente",' Riesgos Gestión'!$AR20="No disminuye"),2,"")</f>
        <v/>
      </c>
      <c r="AV20" s="164" t="str">
        <f>IF(AND($N20="Indirectamente",' Riesgos Gestión'!$AR20="fuerte"),1,"")</f>
        <v/>
      </c>
      <c r="AW20" s="164">
        <f>IF(AND($N20="No disminuye",' Riesgos Gestión'!$AR20="fuerte"),0,"")</f>
        <v>0</v>
      </c>
      <c r="AX20" s="164" t="str">
        <f>IF(AND($N20="Directamente",' Riesgos Gestión'!$AR20="Moderado"),2,"")</f>
        <v/>
      </c>
      <c r="AY20" s="164" t="str">
        <f>IF(AND($M20="Directamente",' Riesgos Gestión'!$AR20="Moderado"),1,"")</f>
        <v/>
      </c>
      <c r="AZ20" s="164" t="str">
        <f>IF(AND($N20="Indirectamente",' Riesgos Gestión'!$AR20="Moderado"),1,"")</f>
        <v/>
      </c>
      <c r="BA20" s="164" t="str">
        <f>IF(AND($M20="No disminuye",' Riesgos Gestión'!$AR20="Moderado"),1,"")</f>
        <v/>
      </c>
      <c r="BB20" s="164" t="str">
        <f>IF(AND($N20="No disminuye",' Riesgos Gestión'!$AR20="Moderado"),0,"")</f>
        <v/>
      </c>
      <c r="BC20" s="401" t="str">
        <f>CONCATENATE(AS20&amp;AU20&amp;AY20&amp;BA20)</f>
        <v>2</v>
      </c>
      <c r="BD20" s="401" t="str">
        <f t="shared" si="16"/>
        <v>0</v>
      </c>
      <c r="BE20" s="306">
        <f>IF(BC20="",H20,(H20-BC20))</f>
        <v>1</v>
      </c>
      <c r="BF20" s="306">
        <f>IF(BD20="",I20,(I20-BD20))</f>
        <v>3</v>
      </c>
      <c r="BG20" s="338" t="str">
        <f>VLOOKUP(BE20&amp;"-"&amp;BF20,zona,2,0)</f>
        <v>Bajo</v>
      </c>
      <c r="BH20" s="173" t="s">
        <v>489</v>
      </c>
      <c r="BI20" s="270" t="s">
        <v>491</v>
      </c>
      <c r="BJ20" s="270" t="s">
        <v>596</v>
      </c>
      <c r="BK20" s="298" t="s">
        <v>47</v>
      </c>
      <c r="BL20" s="173"/>
      <c r="BM20" s="173"/>
      <c r="BN20" s="173"/>
      <c r="BO20" s="174" t="s">
        <v>47</v>
      </c>
    </row>
    <row r="21" spans="1:67" s="12" customFormat="1" ht="409.6" customHeight="1">
      <c r="A21" s="411"/>
      <c r="B21" s="433"/>
      <c r="C21" s="428"/>
      <c r="D21" s="432"/>
      <c r="E21" s="434"/>
      <c r="F21" s="110" t="s">
        <v>248</v>
      </c>
      <c r="G21" s="432"/>
      <c r="H21" s="319"/>
      <c r="I21" s="314"/>
      <c r="J21" s="319"/>
      <c r="K21" s="319"/>
      <c r="L21" s="110" t="s">
        <v>342</v>
      </c>
      <c r="M21" s="249" t="s">
        <v>169</v>
      </c>
      <c r="N21" s="249" t="s">
        <v>171</v>
      </c>
      <c r="O21" s="249" t="s">
        <v>108</v>
      </c>
      <c r="P21" s="73">
        <f t="shared" si="0"/>
        <v>15</v>
      </c>
      <c r="Q21" s="249" t="s">
        <v>113</v>
      </c>
      <c r="R21" s="73">
        <f t="shared" si="1"/>
        <v>15</v>
      </c>
      <c r="S21" s="249" t="s">
        <v>115</v>
      </c>
      <c r="T21" s="73">
        <f t="shared" si="2"/>
        <v>15</v>
      </c>
      <c r="U21" s="11" t="s">
        <v>125</v>
      </c>
      <c r="V21" s="73">
        <f t="shared" si="3"/>
        <v>15</v>
      </c>
      <c r="W21" s="11" t="s">
        <v>117</v>
      </c>
      <c r="X21" s="73">
        <f t="shared" si="4"/>
        <v>15</v>
      </c>
      <c r="Y21" s="11" t="s">
        <v>119</v>
      </c>
      <c r="Z21" s="73">
        <f t="shared" si="5"/>
        <v>15</v>
      </c>
      <c r="AA21" s="11" t="s">
        <v>121</v>
      </c>
      <c r="AB21" s="73">
        <f t="shared" si="6"/>
        <v>10</v>
      </c>
      <c r="AC21" s="73">
        <f t="shared" si="19"/>
        <v>100</v>
      </c>
      <c r="AD21" s="247" t="str">
        <f t="shared" si="20"/>
        <v>fuerte</v>
      </c>
      <c r="AE21" s="105" t="s">
        <v>163</v>
      </c>
      <c r="AF21" s="105" t="str">
        <f t="shared" si="17"/>
        <v>fuerte</v>
      </c>
      <c r="AG21" s="105" t="str">
        <f t="shared" si="7"/>
        <v>fuerte</v>
      </c>
      <c r="AH21" s="105" t="str">
        <f t="shared" si="8"/>
        <v/>
      </c>
      <c r="AI21" s="105" t="str">
        <f t="shared" si="9"/>
        <v/>
      </c>
      <c r="AJ21" s="105" t="str">
        <f t="shared" si="10"/>
        <v/>
      </c>
      <c r="AK21" s="105" t="str">
        <f t="shared" si="11"/>
        <v/>
      </c>
      <c r="AL21" s="105" t="str">
        <f t="shared" si="12"/>
        <v/>
      </c>
      <c r="AM21" s="105" t="str">
        <f t="shared" si="13"/>
        <v/>
      </c>
      <c r="AN21" s="105" t="str">
        <f t="shared" si="14"/>
        <v/>
      </c>
      <c r="AO21" s="105" t="str">
        <f t="shared" si="15"/>
        <v/>
      </c>
      <c r="AP21" s="105" t="str">
        <f t="shared" si="18"/>
        <v>fuerte</v>
      </c>
      <c r="AQ21" s="314"/>
      <c r="AR21" s="397"/>
      <c r="AS21" s="99" t="str">
        <f>IF(AND($M21="Directamente",' Riesgos Gestión'!$AR21="fuerte"),2,"")</f>
        <v/>
      </c>
      <c r="AT21" s="99" t="str">
        <f>IF(AND($N21="Directamente",' Riesgos Gestión'!$AR21="fuerte"),2,"")</f>
        <v/>
      </c>
      <c r="AU21" s="99" t="str">
        <f>IF(AND($M21="Directamente",' Riesgos Gestión'!$AR21="No disminuye"),2,"")</f>
        <v/>
      </c>
      <c r="AV21" s="99" t="str">
        <f>IF(AND($N21="Indirectamente",' Riesgos Gestión'!$AR21="fuerte"),1,"")</f>
        <v/>
      </c>
      <c r="AW21" s="99" t="str">
        <f>IF(AND($N21="No disminuye",' Riesgos Gestión'!$AR21="fuerte"),0,"")</f>
        <v/>
      </c>
      <c r="AX21" s="99" t="str">
        <f>IF(AND($N21="Directamente",' Riesgos Gestión'!$AR21="Moderado"),2,"")</f>
        <v/>
      </c>
      <c r="AY21" s="99" t="str">
        <f>IF(AND($M21="Directamente",' Riesgos Gestión'!$AR21="Moderado"),1,"")</f>
        <v/>
      </c>
      <c r="AZ21" s="99" t="str">
        <f>IF(AND($N21="Indirectamente",' Riesgos Gestión'!$AR21="Moderado"),1,"")</f>
        <v/>
      </c>
      <c r="BA21" s="99" t="str">
        <f>IF(AND($M21="No disminuye",' Riesgos Gestión'!$AR21="Moderado"),1,"")</f>
        <v/>
      </c>
      <c r="BB21" s="99" t="str">
        <f>IF(AND($N21="No disminuye",' Riesgos Gestión'!$AR21="Moderado"),0,"")</f>
        <v/>
      </c>
      <c r="BC21" s="397"/>
      <c r="BD21" s="397"/>
      <c r="BE21" s="314"/>
      <c r="BF21" s="314"/>
      <c r="BG21" s="319"/>
      <c r="BH21" s="61" t="s">
        <v>551</v>
      </c>
      <c r="BI21" s="271" t="s">
        <v>492</v>
      </c>
      <c r="BJ21" s="271" t="s">
        <v>597</v>
      </c>
      <c r="BK21" s="391"/>
      <c r="BL21" s="61"/>
      <c r="BM21" s="61"/>
      <c r="BN21" s="61"/>
      <c r="BO21" s="175"/>
    </row>
    <row r="22" spans="1:67" s="12" customFormat="1" ht="195">
      <c r="A22" s="411"/>
      <c r="B22" s="433"/>
      <c r="C22" s="428"/>
      <c r="D22" s="432"/>
      <c r="E22" s="434"/>
      <c r="F22" s="110" t="s">
        <v>343</v>
      </c>
      <c r="G22" s="432"/>
      <c r="H22" s="319"/>
      <c r="I22" s="314"/>
      <c r="J22" s="319"/>
      <c r="K22" s="319"/>
      <c r="L22" s="110" t="s">
        <v>344</v>
      </c>
      <c r="M22" s="249" t="s">
        <v>169</v>
      </c>
      <c r="N22" s="249" t="s">
        <v>171</v>
      </c>
      <c r="O22" s="249" t="s">
        <v>108</v>
      </c>
      <c r="P22" s="73">
        <f t="shared" si="0"/>
        <v>15</v>
      </c>
      <c r="Q22" s="249" t="s">
        <v>113</v>
      </c>
      <c r="R22" s="73">
        <f t="shared" si="1"/>
        <v>15</v>
      </c>
      <c r="S22" s="249" t="s">
        <v>115</v>
      </c>
      <c r="T22" s="73">
        <f t="shared" si="2"/>
        <v>15</v>
      </c>
      <c r="U22" s="11" t="s">
        <v>125</v>
      </c>
      <c r="V22" s="73">
        <f t="shared" si="3"/>
        <v>15</v>
      </c>
      <c r="W22" s="11" t="s">
        <v>117</v>
      </c>
      <c r="X22" s="73">
        <f t="shared" si="4"/>
        <v>15</v>
      </c>
      <c r="Y22" s="11" t="s">
        <v>119</v>
      </c>
      <c r="Z22" s="73">
        <f t="shared" si="5"/>
        <v>15</v>
      </c>
      <c r="AA22" s="11" t="s">
        <v>122</v>
      </c>
      <c r="AB22" s="73">
        <f t="shared" si="6"/>
        <v>5</v>
      </c>
      <c r="AC22" s="73">
        <f t="shared" si="19"/>
        <v>95</v>
      </c>
      <c r="AD22" s="247" t="str">
        <f t="shared" si="20"/>
        <v>Moderado</v>
      </c>
      <c r="AE22" s="105" t="s">
        <v>164</v>
      </c>
      <c r="AF22" s="105" t="str">
        <f t="shared" si="17"/>
        <v>moderado</v>
      </c>
      <c r="AG22" s="105" t="str">
        <f t="shared" ref="AG22:AG62" si="21">IF(AND($AD22="fuerte",$AF22="fuerte"),"fuerte","")</f>
        <v/>
      </c>
      <c r="AH22" s="105" t="str">
        <f t="shared" ref="AH22:AH62" si="22">IF(AND($AD22="fuerte",$AF22="moderado"),"moderado","")</f>
        <v/>
      </c>
      <c r="AI22" s="105" t="str">
        <f t="shared" ref="AI22:AI62" si="23">IF(AND($AD22="fuerte",$AF22="débil"),"débil","")</f>
        <v/>
      </c>
      <c r="AJ22" s="105" t="str">
        <f t="shared" ref="AJ22:AJ62" si="24">IF(AND($AD22="moderado",$AF22="fuerte"),"moderado","")</f>
        <v/>
      </c>
      <c r="AK22" s="105" t="str">
        <f t="shared" ref="AK22:AK62" si="25">IF(AND($AD22="moderado",$AF22="moderado"),"moderado","")</f>
        <v>moderado</v>
      </c>
      <c r="AL22" s="105" t="str">
        <f t="shared" ref="AL22:AL62" si="26">IF(AND($AD22="moderado",$AF22="débil"),"débil","")</f>
        <v/>
      </c>
      <c r="AM22" s="105" t="str">
        <f t="shared" ref="AM22:AM62" si="27">IF(AND($AD22="débil",$AF22="fuerte"),"débil","")</f>
        <v/>
      </c>
      <c r="AN22" s="105" t="str">
        <f t="shared" ref="AN22:AN62" si="28">IF(AND($AD22="débil",$AF22="moderado"),"débil","")</f>
        <v/>
      </c>
      <c r="AO22" s="105" t="str">
        <f t="shared" ref="AO22:AO62" si="29">IF(AND($AD22="débil",$AF22="débil"),"débil","")</f>
        <v/>
      </c>
      <c r="AP22" s="105" t="str">
        <f t="shared" si="18"/>
        <v>moderado</v>
      </c>
      <c r="AQ22" s="314"/>
      <c r="AR22" s="397"/>
      <c r="AS22" s="99" t="str">
        <f>IF(AND($M22="Directamente",' Riesgos Gestión'!$AR22="fuerte"),2,"")</f>
        <v/>
      </c>
      <c r="AT22" s="99" t="str">
        <f>IF(AND($N22="Directamente",' Riesgos Gestión'!$AR22="fuerte"),2,"")</f>
        <v/>
      </c>
      <c r="AU22" s="99" t="str">
        <f>IF(AND($M22="Directamente",' Riesgos Gestión'!$AR22="No disminuye"),2,"")</f>
        <v/>
      </c>
      <c r="AV22" s="99" t="str">
        <f>IF(AND($N22="Indirectamente",' Riesgos Gestión'!$AR22="fuerte"),1,"")</f>
        <v/>
      </c>
      <c r="AW22" s="99" t="str">
        <f>IF(AND($N22="No disminuye",' Riesgos Gestión'!$AR22="fuerte"),0,"")</f>
        <v/>
      </c>
      <c r="AX22" s="99" t="str">
        <f>IF(AND($N22="Directamente",' Riesgos Gestión'!$AR22="Moderado"),2,"")</f>
        <v/>
      </c>
      <c r="AY22" s="99" t="str">
        <f>IF(AND($M22="Directamente",' Riesgos Gestión'!$AR22="Moderado"),1,"")</f>
        <v/>
      </c>
      <c r="AZ22" s="99" t="str">
        <f>IF(AND($N22="Indirectamente",' Riesgos Gestión'!$AR22="Moderado"),1,"")</f>
        <v/>
      </c>
      <c r="BA22" s="99" t="str">
        <f>IF(AND($M22="No disminuye",' Riesgos Gestión'!$AR22="Moderado"),1,"")</f>
        <v/>
      </c>
      <c r="BB22" s="99" t="str">
        <f>IF(AND($N22="No disminuye",' Riesgos Gestión'!$AR22="Moderado"),0,"")</f>
        <v/>
      </c>
      <c r="BC22" s="397"/>
      <c r="BD22" s="397"/>
      <c r="BE22" s="314"/>
      <c r="BF22" s="314"/>
      <c r="BG22" s="319"/>
      <c r="BH22" s="61" t="s">
        <v>487</v>
      </c>
      <c r="BI22" s="271" t="s">
        <v>490</v>
      </c>
      <c r="BJ22" s="271" t="s">
        <v>598</v>
      </c>
      <c r="BK22" s="391"/>
      <c r="BL22" s="61"/>
      <c r="BM22" s="61"/>
      <c r="BN22" s="61"/>
      <c r="BO22" s="175"/>
    </row>
    <row r="23" spans="1:67" s="12" customFormat="1" ht="309.75" customHeight="1" thickBot="1">
      <c r="A23" s="410"/>
      <c r="B23" s="431"/>
      <c r="C23" s="429"/>
      <c r="D23" s="423"/>
      <c r="E23" s="417"/>
      <c r="F23" s="113" t="s">
        <v>249</v>
      </c>
      <c r="G23" s="423"/>
      <c r="H23" s="402"/>
      <c r="I23" s="392"/>
      <c r="J23" s="402"/>
      <c r="K23" s="402"/>
      <c r="L23" s="113" t="s">
        <v>345</v>
      </c>
      <c r="M23" s="126" t="s">
        <v>169</v>
      </c>
      <c r="N23" s="126" t="s">
        <v>171</v>
      </c>
      <c r="O23" s="126" t="s">
        <v>108</v>
      </c>
      <c r="P23" s="129">
        <f t="shared" si="0"/>
        <v>15</v>
      </c>
      <c r="Q23" s="126" t="s">
        <v>113</v>
      </c>
      <c r="R23" s="129">
        <f t="shared" si="1"/>
        <v>15</v>
      </c>
      <c r="S23" s="126" t="s">
        <v>115</v>
      </c>
      <c r="T23" s="129">
        <f t="shared" si="2"/>
        <v>15</v>
      </c>
      <c r="U23" s="130" t="s">
        <v>125</v>
      </c>
      <c r="V23" s="129">
        <f t="shared" si="3"/>
        <v>15</v>
      </c>
      <c r="W23" s="130" t="s">
        <v>117</v>
      </c>
      <c r="X23" s="129">
        <f t="shared" si="4"/>
        <v>15</v>
      </c>
      <c r="Y23" s="130" t="s">
        <v>119</v>
      </c>
      <c r="Z23" s="129">
        <f t="shared" si="5"/>
        <v>15</v>
      </c>
      <c r="AA23" s="130" t="s">
        <v>122</v>
      </c>
      <c r="AB23" s="129">
        <f t="shared" si="6"/>
        <v>5</v>
      </c>
      <c r="AC23" s="129">
        <f t="shared" si="19"/>
        <v>95</v>
      </c>
      <c r="AD23" s="255" t="str">
        <f t="shared" si="20"/>
        <v>Moderado</v>
      </c>
      <c r="AE23" s="111" t="s">
        <v>164</v>
      </c>
      <c r="AF23" s="111" t="str">
        <f t="shared" si="17"/>
        <v>moderado</v>
      </c>
      <c r="AG23" s="111" t="str">
        <f t="shared" si="21"/>
        <v/>
      </c>
      <c r="AH23" s="111" t="str">
        <f t="shared" si="22"/>
        <v/>
      </c>
      <c r="AI23" s="111" t="str">
        <f t="shared" si="23"/>
        <v/>
      </c>
      <c r="AJ23" s="111" t="str">
        <f t="shared" si="24"/>
        <v/>
      </c>
      <c r="AK23" s="111" t="str">
        <f t="shared" si="25"/>
        <v>moderado</v>
      </c>
      <c r="AL23" s="111" t="str">
        <f t="shared" si="26"/>
        <v/>
      </c>
      <c r="AM23" s="111" t="str">
        <f t="shared" si="27"/>
        <v/>
      </c>
      <c r="AN23" s="111" t="str">
        <f t="shared" si="28"/>
        <v/>
      </c>
      <c r="AO23" s="111" t="str">
        <f t="shared" si="29"/>
        <v/>
      </c>
      <c r="AP23" s="111" t="str">
        <f t="shared" si="18"/>
        <v>moderado</v>
      </c>
      <c r="AQ23" s="392"/>
      <c r="AR23" s="398"/>
      <c r="AS23" s="131" t="str">
        <f>IF(AND($M23="Directamente",' Riesgos Gestión'!$AR23="fuerte"),2,"")</f>
        <v/>
      </c>
      <c r="AT23" s="131" t="str">
        <f>IF(AND($N23="Directamente",' Riesgos Gestión'!$AR23="fuerte"),2,"")</f>
        <v/>
      </c>
      <c r="AU23" s="131" t="str">
        <f>IF(AND($M23="Directamente",' Riesgos Gestión'!$AR23="No disminuye"),2,"")</f>
        <v/>
      </c>
      <c r="AV23" s="131" t="str">
        <f>IF(AND($N23="Indirectamente",' Riesgos Gestión'!$AR23="fuerte"),1,"")</f>
        <v/>
      </c>
      <c r="AW23" s="131" t="str">
        <f>IF(AND($N23="No disminuye",' Riesgos Gestión'!$AR23="fuerte"),0,"")</f>
        <v/>
      </c>
      <c r="AX23" s="131" t="str">
        <f>IF(AND($N23="Directamente",' Riesgos Gestión'!$AR23="Moderado"),2,"")</f>
        <v/>
      </c>
      <c r="AY23" s="131" t="str">
        <f>IF(AND($M23="Directamente",' Riesgos Gestión'!$AR23="Moderado"),1,"")</f>
        <v/>
      </c>
      <c r="AZ23" s="131" t="str">
        <f>IF(AND($N23="Indirectamente",' Riesgos Gestión'!$AR23="Moderado"),1,"")</f>
        <v/>
      </c>
      <c r="BA23" s="131" t="str">
        <f>IF(AND($M23="No disminuye",' Riesgos Gestión'!$AR23="Moderado"),1,"")</f>
        <v/>
      </c>
      <c r="BB23" s="131" t="str">
        <f>IF(AND($N23="No disminuye",' Riesgos Gestión'!$AR23="Moderado"),0,"")</f>
        <v/>
      </c>
      <c r="BC23" s="398"/>
      <c r="BD23" s="398"/>
      <c r="BE23" s="392"/>
      <c r="BF23" s="392"/>
      <c r="BG23" s="402"/>
      <c r="BH23" s="199" t="s">
        <v>488</v>
      </c>
      <c r="BI23" s="277" t="s">
        <v>493</v>
      </c>
      <c r="BJ23" s="277" t="s">
        <v>599</v>
      </c>
      <c r="BK23" s="299"/>
      <c r="BL23" s="199"/>
      <c r="BM23" s="199"/>
      <c r="BN23" s="199"/>
      <c r="BO23" s="200"/>
    </row>
    <row r="24" spans="1:67" s="12" customFormat="1" ht="189" customHeight="1">
      <c r="A24" s="409" t="s">
        <v>368</v>
      </c>
      <c r="B24" s="430" t="s">
        <v>347</v>
      </c>
      <c r="C24" s="427" t="s">
        <v>243</v>
      </c>
      <c r="D24" s="336" t="s">
        <v>348</v>
      </c>
      <c r="E24" s="416" t="s">
        <v>42</v>
      </c>
      <c r="F24" s="193" t="s">
        <v>387</v>
      </c>
      <c r="G24" s="336" t="s">
        <v>388</v>
      </c>
      <c r="H24" s="338">
        <v>3</v>
      </c>
      <c r="I24" s="306">
        <v>3</v>
      </c>
      <c r="J24" s="194" t="str">
        <f>CONCATENATE(H24,"-",I24)</f>
        <v>3-3</v>
      </c>
      <c r="K24" s="338" t="str">
        <f>VLOOKUP(J24,Hoja2!$G$15:$H$39,2,0)</f>
        <v>Alto</v>
      </c>
      <c r="L24" s="193" t="s">
        <v>350</v>
      </c>
      <c r="M24" s="252" t="s">
        <v>169</v>
      </c>
      <c r="N24" s="252" t="s">
        <v>171</v>
      </c>
      <c r="O24" s="252" t="s">
        <v>108</v>
      </c>
      <c r="P24" s="160">
        <f t="shared" si="0"/>
        <v>15</v>
      </c>
      <c r="Q24" s="252" t="s">
        <v>113</v>
      </c>
      <c r="R24" s="160">
        <f t="shared" si="1"/>
        <v>15</v>
      </c>
      <c r="S24" s="252" t="s">
        <v>115</v>
      </c>
      <c r="T24" s="160">
        <f t="shared" si="2"/>
        <v>15</v>
      </c>
      <c r="U24" s="161" t="s">
        <v>126</v>
      </c>
      <c r="V24" s="160">
        <f t="shared" si="3"/>
        <v>10</v>
      </c>
      <c r="W24" s="161" t="s">
        <v>117</v>
      </c>
      <c r="X24" s="160">
        <f t="shared" si="4"/>
        <v>15</v>
      </c>
      <c r="Y24" s="161" t="s">
        <v>119</v>
      </c>
      <c r="Z24" s="160">
        <f t="shared" si="5"/>
        <v>15</v>
      </c>
      <c r="AA24" s="161" t="s">
        <v>121</v>
      </c>
      <c r="AB24" s="160">
        <f t="shared" si="6"/>
        <v>10</v>
      </c>
      <c r="AC24" s="160">
        <f t="shared" si="19"/>
        <v>95</v>
      </c>
      <c r="AD24" s="251" t="str">
        <f t="shared" si="20"/>
        <v>Moderado</v>
      </c>
      <c r="AE24" s="162" t="s">
        <v>163</v>
      </c>
      <c r="AF24" s="162" t="str">
        <f t="shared" si="17"/>
        <v>fuerte</v>
      </c>
      <c r="AG24" s="162" t="str">
        <f t="shared" si="21"/>
        <v/>
      </c>
      <c r="AH24" s="162" t="str">
        <f t="shared" si="22"/>
        <v/>
      </c>
      <c r="AI24" s="162" t="str">
        <f t="shared" si="23"/>
        <v/>
      </c>
      <c r="AJ24" s="162" t="str">
        <f t="shared" si="24"/>
        <v>moderado</v>
      </c>
      <c r="AK24" s="162" t="str">
        <f t="shared" si="25"/>
        <v/>
      </c>
      <c r="AL24" s="162" t="str">
        <f t="shared" si="26"/>
        <v/>
      </c>
      <c r="AM24" s="162" t="str">
        <f t="shared" si="27"/>
        <v/>
      </c>
      <c r="AN24" s="162" t="str">
        <f t="shared" si="28"/>
        <v/>
      </c>
      <c r="AO24" s="162" t="str">
        <f t="shared" si="29"/>
        <v/>
      </c>
      <c r="AP24" s="162" t="str">
        <f t="shared" si="18"/>
        <v>moderado</v>
      </c>
      <c r="AQ24" s="306">
        <f>AVERAGE($AC$15:$AC$19)</f>
        <v>97</v>
      </c>
      <c r="AR24" s="401" t="str">
        <f>IF(AQ24&gt;=96,"fuerte",IF(AQ24&gt;=85,"moderado","débil"))</f>
        <v>fuerte</v>
      </c>
      <c r="AS24" s="164">
        <f>IF(AND($M24="Directamente",' Riesgos Gestión'!$AR24="fuerte"),2,"")</f>
        <v>2</v>
      </c>
      <c r="AT24" s="164" t="str">
        <f>IF(AND($N24="Directamente",' Riesgos Gestión'!$AR24="fuerte"),2,"")</f>
        <v/>
      </c>
      <c r="AU24" s="164" t="str">
        <f>IF(AND($M24="Directamente",' Riesgos Gestión'!$AR24="No disminuye"),2,"")</f>
        <v/>
      </c>
      <c r="AV24" s="164" t="str">
        <f>IF(AND($N24="Indirectamente",' Riesgos Gestión'!$AR24="fuerte"),1,"")</f>
        <v/>
      </c>
      <c r="AW24" s="164">
        <f>IF(AND($N24="No disminuye",' Riesgos Gestión'!$AR24="fuerte"),0,"")</f>
        <v>0</v>
      </c>
      <c r="AX24" s="164" t="str">
        <f>IF(AND($N24="Directamente",' Riesgos Gestión'!$AR24="Moderado"),2,"")</f>
        <v/>
      </c>
      <c r="AY24" s="164" t="str">
        <f>IF(AND($M24="Directamente",' Riesgos Gestión'!$AR24="Moderado"),1,"")</f>
        <v/>
      </c>
      <c r="AZ24" s="164" t="str">
        <f>IF(AND($N24="Indirectamente",' Riesgos Gestión'!$AR24="Moderado"),1,"")</f>
        <v/>
      </c>
      <c r="BA24" s="164" t="str">
        <f>IF(AND($M24="No disminuye",' Riesgos Gestión'!$AR24="Moderado"),1,"")</f>
        <v/>
      </c>
      <c r="BB24" s="164" t="str">
        <f>IF(AND($N24="No disminuye",' Riesgos Gestión'!$AR24="Moderado"),0,"")</f>
        <v/>
      </c>
      <c r="BC24" s="401" t="str">
        <f>CONCATENATE(AS24&amp;AU24&amp;AY24&amp;BA24)</f>
        <v>2</v>
      </c>
      <c r="BD24" s="401" t="str">
        <f t="shared" si="16"/>
        <v>0</v>
      </c>
      <c r="BE24" s="306">
        <f t="shared" ref="BE24:BE60" si="30">IF(BC24="",H24,(H24-BC24))</f>
        <v>1</v>
      </c>
      <c r="BF24" s="306">
        <f t="shared" ref="BF24:BF60" si="31">IF(BD24="",I24,(I24-BD24))</f>
        <v>3</v>
      </c>
      <c r="BG24" s="338" t="str">
        <f>VLOOKUP(BE24&amp;"-"&amp;BF24,zona,2,0)</f>
        <v>Bajo</v>
      </c>
      <c r="BH24" s="259" t="s">
        <v>514</v>
      </c>
      <c r="BI24" s="281" t="s">
        <v>510</v>
      </c>
      <c r="BJ24" s="285" t="s">
        <v>600</v>
      </c>
      <c r="BK24" s="298" t="s">
        <v>47</v>
      </c>
      <c r="BL24" s="173"/>
      <c r="BM24" s="173"/>
      <c r="BN24" s="173"/>
      <c r="BO24" s="174" t="s">
        <v>47</v>
      </c>
    </row>
    <row r="25" spans="1:67" s="12" customFormat="1" ht="240.75" thickBot="1">
      <c r="A25" s="411"/>
      <c r="B25" s="433"/>
      <c r="C25" s="428"/>
      <c r="D25" s="432"/>
      <c r="E25" s="434"/>
      <c r="F25" s="110" t="s">
        <v>349</v>
      </c>
      <c r="G25" s="432"/>
      <c r="H25" s="319"/>
      <c r="I25" s="314"/>
      <c r="J25" s="106"/>
      <c r="K25" s="319"/>
      <c r="L25" s="110" t="s">
        <v>351</v>
      </c>
      <c r="M25" s="249" t="s">
        <v>169</v>
      </c>
      <c r="N25" s="249" t="s">
        <v>171</v>
      </c>
      <c r="O25" s="249" t="s">
        <v>108</v>
      </c>
      <c r="P25" s="73">
        <f t="shared" si="0"/>
        <v>15</v>
      </c>
      <c r="Q25" s="249" t="s">
        <v>113</v>
      </c>
      <c r="R25" s="73">
        <f t="shared" si="1"/>
        <v>15</v>
      </c>
      <c r="S25" s="249" t="s">
        <v>115</v>
      </c>
      <c r="T25" s="73">
        <f t="shared" si="2"/>
        <v>15</v>
      </c>
      <c r="U25" s="11" t="s">
        <v>126</v>
      </c>
      <c r="V25" s="73">
        <f t="shared" si="3"/>
        <v>10</v>
      </c>
      <c r="W25" s="11" t="s">
        <v>117</v>
      </c>
      <c r="X25" s="73">
        <f t="shared" si="4"/>
        <v>15</v>
      </c>
      <c r="Y25" s="11" t="s">
        <v>119</v>
      </c>
      <c r="Z25" s="73">
        <f t="shared" si="5"/>
        <v>15</v>
      </c>
      <c r="AA25" s="11" t="s">
        <v>121</v>
      </c>
      <c r="AB25" s="73">
        <f t="shared" si="6"/>
        <v>10</v>
      </c>
      <c r="AC25" s="73">
        <f t="shared" si="19"/>
        <v>95</v>
      </c>
      <c r="AD25" s="247" t="str">
        <f t="shared" si="20"/>
        <v>Moderado</v>
      </c>
      <c r="AE25" s="105" t="s">
        <v>163</v>
      </c>
      <c r="AF25" s="105" t="str">
        <f t="shared" si="17"/>
        <v>fuerte</v>
      </c>
      <c r="AG25" s="105" t="str">
        <f t="shared" si="21"/>
        <v/>
      </c>
      <c r="AH25" s="105" t="str">
        <f t="shared" si="22"/>
        <v/>
      </c>
      <c r="AI25" s="105" t="str">
        <f t="shared" si="23"/>
        <v/>
      </c>
      <c r="AJ25" s="105" t="str">
        <f t="shared" si="24"/>
        <v>moderado</v>
      </c>
      <c r="AK25" s="105" t="str">
        <f t="shared" si="25"/>
        <v/>
      </c>
      <c r="AL25" s="105" t="str">
        <f t="shared" si="26"/>
        <v/>
      </c>
      <c r="AM25" s="105" t="str">
        <f t="shared" si="27"/>
        <v/>
      </c>
      <c r="AN25" s="105" t="str">
        <f t="shared" si="28"/>
        <v/>
      </c>
      <c r="AO25" s="105" t="str">
        <f t="shared" si="29"/>
        <v/>
      </c>
      <c r="AP25" s="105" t="str">
        <f t="shared" si="18"/>
        <v>moderado</v>
      </c>
      <c r="AQ25" s="314"/>
      <c r="AR25" s="397"/>
      <c r="AS25" s="99" t="str">
        <f>IF(AND($M25="Directamente",' Riesgos Gestión'!$AR25="fuerte"),2,"")</f>
        <v/>
      </c>
      <c r="AT25" s="99" t="str">
        <f>IF(AND($N25="Directamente",' Riesgos Gestión'!$AR25="fuerte"),2,"")</f>
        <v/>
      </c>
      <c r="AU25" s="99" t="str">
        <f>IF(AND($M25="Directamente",' Riesgos Gestión'!$AR25="No disminuye"),2,"")</f>
        <v/>
      </c>
      <c r="AV25" s="99" t="str">
        <f>IF(AND($N25="Indirectamente",' Riesgos Gestión'!$AR25="fuerte"),1,"")</f>
        <v/>
      </c>
      <c r="AW25" s="99" t="str">
        <f>IF(AND($N25="No disminuye",' Riesgos Gestión'!$AR25="fuerte"),0,"")</f>
        <v/>
      </c>
      <c r="AX25" s="99" t="str">
        <f>IF(AND($N25="Directamente",' Riesgos Gestión'!$AR25="Moderado"),2,"")</f>
        <v/>
      </c>
      <c r="AY25" s="99" t="str">
        <f>IF(AND($M25="Directamente",' Riesgos Gestión'!$AR25="Moderado"),1,"")</f>
        <v/>
      </c>
      <c r="AZ25" s="99" t="str">
        <f>IF(AND($N25="Indirectamente",' Riesgos Gestión'!$AR25="Moderado"),1,"")</f>
        <v/>
      </c>
      <c r="BA25" s="99" t="str">
        <f>IF(AND($M25="No disminuye",' Riesgos Gestión'!$AR25="Moderado"),1,"")</f>
        <v/>
      </c>
      <c r="BB25" s="99" t="str">
        <f>IF(AND($N25="No disminuye",' Riesgos Gestión'!$AR25="Moderado"),0,"")</f>
        <v/>
      </c>
      <c r="BC25" s="397"/>
      <c r="BD25" s="397"/>
      <c r="BE25" s="314"/>
      <c r="BF25" s="314"/>
      <c r="BG25" s="319"/>
      <c r="BH25" s="268" t="s">
        <v>515</v>
      </c>
      <c r="BI25" s="282" t="s">
        <v>511</v>
      </c>
      <c r="BJ25" s="284" t="s">
        <v>601</v>
      </c>
      <c r="BK25" s="391"/>
      <c r="BL25" s="61"/>
      <c r="BM25" s="61"/>
      <c r="BN25" s="61"/>
      <c r="BO25" s="175"/>
    </row>
    <row r="26" spans="1:67" s="12" customFormat="1" ht="276.75" customHeight="1" thickBot="1">
      <c r="A26" s="437"/>
      <c r="B26" s="438"/>
      <c r="C26" s="195" t="s">
        <v>391</v>
      </c>
      <c r="D26" s="196" t="s">
        <v>393</v>
      </c>
      <c r="E26" s="197" t="s">
        <v>42</v>
      </c>
      <c r="F26" s="134" t="s">
        <v>392</v>
      </c>
      <c r="G26" s="196" t="s">
        <v>394</v>
      </c>
      <c r="H26" s="198">
        <v>3</v>
      </c>
      <c r="I26" s="181">
        <v>3</v>
      </c>
      <c r="J26" s="198" t="str">
        <f>CONCATENATE(H26,"-",I26)</f>
        <v>3-3</v>
      </c>
      <c r="K26" s="201" t="str">
        <f>VLOOKUP(J26,Hoja2!$G$15:$H$39,2,0)</f>
        <v>Alto</v>
      </c>
      <c r="L26" s="196" t="s">
        <v>244</v>
      </c>
      <c r="M26" s="250" t="s">
        <v>169</v>
      </c>
      <c r="N26" s="250" t="s">
        <v>171</v>
      </c>
      <c r="O26" s="250" t="s">
        <v>108</v>
      </c>
      <c r="P26" s="180">
        <f t="shared" si="0"/>
        <v>15</v>
      </c>
      <c r="Q26" s="250" t="s">
        <v>113</v>
      </c>
      <c r="R26" s="180">
        <f t="shared" si="1"/>
        <v>15</v>
      </c>
      <c r="S26" s="250" t="s">
        <v>115</v>
      </c>
      <c r="T26" s="180">
        <f t="shared" si="2"/>
        <v>15</v>
      </c>
      <c r="U26" s="190" t="s">
        <v>125</v>
      </c>
      <c r="V26" s="180">
        <f t="shared" si="3"/>
        <v>15</v>
      </c>
      <c r="W26" s="190" t="s">
        <v>117</v>
      </c>
      <c r="X26" s="180">
        <f t="shared" si="4"/>
        <v>15</v>
      </c>
      <c r="Y26" s="190" t="s">
        <v>119</v>
      </c>
      <c r="Z26" s="180">
        <f t="shared" si="5"/>
        <v>15</v>
      </c>
      <c r="AA26" s="190" t="s">
        <v>121</v>
      </c>
      <c r="AB26" s="180">
        <f t="shared" si="6"/>
        <v>10</v>
      </c>
      <c r="AC26" s="180">
        <f t="shared" si="19"/>
        <v>100</v>
      </c>
      <c r="AD26" s="248" t="str">
        <f t="shared" si="20"/>
        <v>fuerte</v>
      </c>
      <c r="AE26" s="181" t="s">
        <v>163</v>
      </c>
      <c r="AF26" s="181" t="str">
        <f t="shared" si="17"/>
        <v>fuerte</v>
      </c>
      <c r="AG26" s="181" t="str">
        <f t="shared" si="21"/>
        <v>fuerte</v>
      </c>
      <c r="AH26" s="181" t="str">
        <f t="shared" si="22"/>
        <v/>
      </c>
      <c r="AI26" s="181" t="str">
        <f t="shared" si="23"/>
        <v/>
      </c>
      <c r="AJ26" s="181" t="str">
        <f t="shared" si="24"/>
        <v/>
      </c>
      <c r="AK26" s="181" t="str">
        <f t="shared" si="25"/>
        <v/>
      </c>
      <c r="AL26" s="181" t="str">
        <f t="shared" si="26"/>
        <v/>
      </c>
      <c r="AM26" s="181" t="str">
        <f t="shared" si="27"/>
        <v/>
      </c>
      <c r="AN26" s="181" t="str">
        <f t="shared" si="28"/>
        <v/>
      </c>
      <c r="AO26" s="181" t="str">
        <f t="shared" si="29"/>
        <v/>
      </c>
      <c r="AP26" s="181" t="str">
        <f t="shared" si="18"/>
        <v>fuerte</v>
      </c>
      <c r="AQ26" s="258">
        <f>AVERAGE(AC26:AC27)</f>
        <v>100</v>
      </c>
      <c r="AR26" s="269" t="str">
        <f>IF(AQ26&gt;=96,"fuerte",IF(AQ26&gt;=85,"moderado","débil"))</f>
        <v>fuerte</v>
      </c>
      <c r="AS26" s="176">
        <f>IF(AND($M26="Directamente",' Riesgos Gestión'!$AR26="fuerte"),2,"")</f>
        <v>2</v>
      </c>
      <c r="AT26" s="176" t="str">
        <f>IF(AND($N26="Directamente",' Riesgos Gestión'!$AR26="fuerte"),2,"")</f>
        <v/>
      </c>
      <c r="AU26" s="176" t="str">
        <f>IF(AND($M26="Directamente",' Riesgos Gestión'!$AR26="No disminuye"),2,"")</f>
        <v/>
      </c>
      <c r="AV26" s="176" t="str">
        <f>IF(AND($N26="Indirectamente",' Riesgos Gestión'!$AR26="fuerte"),1,"")</f>
        <v/>
      </c>
      <c r="AW26" s="176">
        <f>IF(AND($N26="No disminuye",' Riesgos Gestión'!$AR26="fuerte"),0,"")</f>
        <v>0</v>
      </c>
      <c r="AX26" s="176" t="str">
        <f>IF(AND($N26="Directamente",' Riesgos Gestión'!$AR26="Moderado"),2,"")</f>
        <v/>
      </c>
      <c r="AY26" s="176" t="str">
        <f>IF(AND($M26="Directamente",' Riesgos Gestión'!$AR26="Moderado"),1,"")</f>
        <v/>
      </c>
      <c r="AZ26" s="176" t="str">
        <f>IF(AND($N26="Indirectamente",' Riesgos Gestión'!$AR26="Moderado"),1,"")</f>
        <v/>
      </c>
      <c r="BA26" s="176" t="str">
        <f>IF(AND($M26="No disminuye",' Riesgos Gestión'!$AR26="Moderado"),1,"")</f>
        <v/>
      </c>
      <c r="BB26" s="176" t="str">
        <f>IF(AND($N26="No disminuye",' Riesgos Gestión'!$AR26="Moderado"),0,"")</f>
        <v/>
      </c>
      <c r="BC26" s="183" t="str">
        <f>CONCATENATE(AS26&amp;AU26&amp;AY26&amp;BA26)</f>
        <v>2</v>
      </c>
      <c r="BD26" s="183" t="str">
        <f t="shared" si="16"/>
        <v>0</v>
      </c>
      <c r="BE26" s="258">
        <f t="shared" ref="BE26:BF28" si="32">IF(BC26="",H26,(H26-BC26))</f>
        <v>1</v>
      </c>
      <c r="BF26" s="258">
        <f t="shared" si="32"/>
        <v>3</v>
      </c>
      <c r="BG26" s="256" t="str">
        <f>VLOOKUP(BE26&amp;"-"&amp;BF26,zona,2,0)</f>
        <v>Bajo</v>
      </c>
      <c r="BH26" s="260" t="s">
        <v>513</v>
      </c>
      <c r="BI26" s="286" t="s">
        <v>512</v>
      </c>
      <c r="BJ26" s="296" t="s">
        <v>620</v>
      </c>
      <c r="BK26" s="299"/>
      <c r="BL26" s="191"/>
      <c r="BM26" s="191"/>
      <c r="BN26" s="191"/>
      <c r="BO26" s="192"/>
    </row>
    <row r="27" spans="1:67" s="12" customFormat="1" ht="385.5" customHeight="1" thickBot="1">
      <c r="A27" s="283" t="s">
        <v>369</v>
      </c>
      <c r="B27" s="203" t="s">
        <v>362</v>
      </c>
      <c r="C27" s="204" t="s">
        <v>250</v>
      </c>
      <c r="D27" s="205" t="s">
        <v>364</v>
      </c>
      <c r="E27" s="206" t="s">
        <v>27</v>
      </c>
      <c r="F27" s="205" t="s">
        <v>363</v>
      </c>
      <c r="G27" s="205" t="s">
        <v>389</v>
      </c>
      <c r="H27" s="207">
        <v>3</v>
      </c>
      <c r="I27" s="207">
        <v>1</v>
      </c>
      <c r="J27" s="207" t="str">
        <f t="shared" ref="J27:J33" si="33">CONCATENATE(H27,"-",I27)</f>
        <v>3-1</v>
      </c>
      <c r="K27" s="208" t="str">
        <f>VLOOKUP(J27,Hoja2!$G$15:$H$39,2,0)</f>
        <v>Moderado</v>
      </c>
      <c r="L27" s="205" t="s">
        <v>397</v>
      </c>
      <c r="M27" s="209" t="s">
        <v>169</v>
      </c>
      <c r="N27" s="209" t="s">
        <v>171</v>
      </c>
      <c r="O27" s="209" t="s">
        <v>108</v>
      </c>
      <c r="P27" s="210">
        <f t="shared" si="0"/>
        <v>15</v>
      </c>
      <c r="Q27" s="209" t="s">
        <v>113</v>
      </c>
      <c r="R27" s="210">
        <f t="shared" si="1"/>
        <v>15</v>
      </c>
      <c r="S27" s="209" t="s">
        <v>115</v>
      </c>
      <c r="T27" s="210">
        <f t="shared" si="2"/>
        <v>15</v>
      </c>
      <c r="U27" s="211" t="s">
        <v>125</v>
      </c>
      <c r="V27" s="210">
        <f t="shared" si="3"/>
        <v>15</v>
      </c>
      <c r="W27" s="211" t="s">
        <v>117</v>
      </c>
      <c r="X27" s="210">
        <f t="shared" si="4"/>
        <v>15</v>
      </c>
      <c r="Y27" s="211" t="s">
        <v>119</v>
      </c>
      <c r="Z27" s="210">
        <f t="shared" si="5"/>
        <v>15</v>
      </c>
      <c r="AA27" s="211" t="s">
        <v>121</v>
      </c>
      <c r="AB27" s="210">
        <f t="shared" si="6"/>
        <v>10</v>
      </c>
      <c r="AC27" s="210">
        <f t="shared" si="19"/>
        <v>100</v>
      </c>
      <c r="AD27" s="254" t="str">
        <f t="shared" si="20"/>
        <v>fuerte</v>
      </c>
      <c r="AE27" s="141" t="s">
        <v>163</v>
      </c>
      <c r="AF27" s="141" t="str">
        <f t="shared" si="17"/>
        <v>fuerte</v>
      </c>
      <c r="AG27" s="141" t="str">
        <f t="shared" si="21"/>
        <v>fuerte</v>
      </c>
      <c r="AH27" s="141" t="str">
        <f t="shared" si="22"/>
        <v/>
      </c>
      <c r="AI27" s="141" t="str">
        <f t="shared" si="23"/>
        <v/>
      </c>
      <c r="AJ27" s="141" t="str">
        <f t="shared" si="24"/>
        <v/>
      </c>
      <c r="AK27" s="141" t="str">
        <f t="shared" si="25"/>
        <v/>
      </c>
      <c r="AL27" s="141" t="str">
        <f t="shared" si="26"/>
        <v/>
      </c>
      <c r="AM27" s="141" t="str">
        <f t="shared" si="27"/>
        <v/>
      </c>
      <c r="AN27" s="141" t="str">
        <f t="shared" si="28"/>
        <v/>
      </c>
      <c r="AO27" s="141" t="str">
        <f t="shared" si="29"/>
        <v/>
      </c>
      <c r="AP27" s="141" t="str">
        <f t="shared" si="18"/>
        <v>fuerte</v>
      </c>
      <c r="AQ27" s="261">
        <f>AVERAGE(AC27:AC28)</f>
        <v>95</v>
      </c>
      <c r="AR27" s="103" t="str">
        <f>IF(AQ27&gt;=96,"fuerte",IF(AQ27&gt;=85,"moderado","débil"))</f>
        <v>moderado</v>
      </c>
      <c r="AS27" s="103" t="str">
        <f>IF(AND($M27="Directamente",' Riesgos Gestión'!$AR27="fuerte"),2,"")</f>
        <v/>
      </c>
      <c r="AT27" s="103" t="str">
        <f>IF(AND($N27="Directamente",' Riesgos Gestión'!$AR27="fuerte"),2,"")</f>
        <v/>
      </c>
      <c r="AU27" s="103" t="str">
        <f>IF(AND($M27="Directamente",' Riesgos Gestión'!$AR27="No disminuye"),2,"")</f>
        <v/>
      </c>
      <c r="AV27" s="103" t="str">
        <f>IF(AND($N27="Indirectamente",' Riesgos Gestión'!$AR27="fuerte"),1,"")</f>
        <v/>
      </c>
      <c r="AW27" s="103" t="str">
        <f>IF(AND($N27="No disminuye",' Riesgos Gestión'!$AR27="fuerte"),0,"")</f>
        <v/>
      </c>
      <c r="AX27" s="103" t="str">
        <f>IF(AND($N27="Directamente",' Riesgos Gestión'!$AR27="Moderado"),2,"")</f>
        <v/>
      </c>
      <c r="AY27" s="103">
        <f>IF(AND($M27="Directamente",' Riesgos Gestión'!$AR27="Moderado"),1,"")</f>
        <v>1</v>
      </c>
      <c r="AZ27" s="103" t="str">
        <f>IF(AND($N27="Indirectamente",' Riesgos Gestión'!$AR27="Moderado"),1,"")</f>
        <v/>
      </c>
      <c r="BA27" s="103" t="str">
        <f>IF(AND($M27="No disminuye",' Riesgos Gestión'!$AR27="Moderado"),1,"")</f>
        <v/>
      </c>
      <c r="BB27" s="103">
        <f>IF(AND($N27="No disminuye",' Riesgos Gestión'!$AR27="Moderado"),0,"")</f>
        <v>0</v>
      </c>
      <c r="BC27" s="158" t="str">
        <f>CONCATENATE(AS27&amp;AU27&amp;AY27&amp;BA27)</f>
        <v>1</v>
      </c>
      <c r="BD27" s="158" t="str">
        <f>CONCATENATE(AT27&amp;AV27&amp;AW27&amp;AX27&amp;AZ27&amp;BB27)</f>
        <v>0</v>
      </c>
      <c r="BE27" s="261">
        <f t="shared" si="32"/>
        <v>2</v>
      </c>
      <c r="BF27" s="261">
        <f t="shared" si="32"/>
        <v>1</v>
      </c>
      <c r="BG27" s="261" t="str">
        <f>VLOOKUP(BE27&amp;"-"&amp;BF27,zona,2,0)</f>
        <v>Bajo</v>
      </c>
      <c r="BH27" s="212" t="s">
        <v>508</v>
      </c>
      <c r="BI27" s="287" t="s">
        <v>509</v>
      </c>
      <c r="BJ27" s="292" t="s">
        <v>580</v>
      </c>
      <c r="BK27" s="141" t="s">
        <v>190</v>
      </c>
      <c r="BL27" s="212"/>
      <c r="BM27" s="212"/>
      <c r="BN27" s="212"/>
      <c r="BO27" s="168"/>
    </row>
    <row r="28" spans="1:67" s="12" customFormat="1" ht="105.75" thickBot="1">
      <c r="A28" s="409" t="s">
        <v>396</v>
      </c>
      <c r="B28" s="430" t="s">
        <v>251</v>
      </c>
      <c r="C28" s="336" t="s">
        <v>252</v>
      </c>
      <c r="D28" s="336" t="s">
        <v>395</v>
      </c>
      <c r="E28" s="416" t="s">
        <v>27</v>
      </c>
      <c r="F28" s="193" t="s">
        <v>253</v>
      </c>
      <c r="G28" s="336" t="s">
        <v>390</v>
      </c>
      <c r="H28" s="338">
        <v>1</v>
      </c>
      <c r="I28" s="306">
        <v>3</v>
      </c>
      <c r="J28" s="194" t="str">
        <f>CONCATENATE(H28,"-",I28)</f>
        <v>1-3</v>
      </c>
      <c r="K28" s="338" t="str">
        <f>VLOOKUP(J28,Hoja2!$G$15:$H$39,2,0)</f>
        <v>Bajo</v>
      </c>
      <c r="L28" s="193" t="s">
        <v>561</v>
      </c>
      <c r="M28" s="252" t="s">
        <v>169</v>
      </c>
      <c r="N28" s="252" t="s">
        <v>170</v>
      </c>
      <c r="O28" s="252" t="s">
        <v>108</v>
      </c>
      <c r="P28" s="160">
        <f t="shared" si="0"/>
        <v>15</v>
      </c>
      <c r="Q28" s="252" t="s">
        <v>113</v>
      </c>
      <c r="R28" s="160">
        <f t="shared" si="1"/>
        <v>15</v>
      </c>
      <c r="S28" s="252" t="s">
        <v>115</v>
      </c>
      <c r="T28" s="160">
        <f t="shared" si="2"/>
        <v>15</v>
      </c>
      <c r="U28" s="161" t="s">
        <v>125</v>
      </c>
      <c r="V28" s="160">
        <f t="shared" si="3"/>
        <v>15</v>
      </c>
      <c r="W28" s="161" t="s">
        <v>117</v>
      </c>
      <c r="X28" s="160">
        <f t="shared" si="4"/>
        <v>15</v>
      </c>
      <c r="Y28" s="161" t="s">
        <v>119</v>
      </c>
      <c r="Z28" s="160">
        <f t="shared" si="5"/>
        <v>15</v>
      </c>
      <c r="AA28" s="161" t="s">
        <v>123</v>
      </c>
      <c r="AB28" s="160">
        <f t="shared" si="6"/>
        <v>0</v>
      </c>
      <c r="AC28" s="160">
        <f>SUM(AB28,Z28,X28,V28,T28,R28,P28)</f>
        <v>90</v>
      </c>
      <c r="AD28" s="251" t="str">
        <f>IF(AC28&lt;=85,"débil",IF(AC28&gt;=96,"fuerte","Moderado"))</f>
        <v>Moderado</v>
      </c>
      <c r="AE28" s="162" t="s">
        <v>163</v>
      </c>
      <c r="AF28" s="162" t="str">
        <f t="shared" si="17"/>
        <v>fuerte</v>
      </c>
      <c r="AG28" s="162" t="str">
        <f t="shared" si="21"/>
        <v/>
      </c>
      <c r="AH28" s="162" t="str">
        <f t="shared" si="22"/>
        <v/>
      </c>
      <c r="AI28" s="162" t="str">
        <f t="shared" si="23"/>
        <v/>
      </c>
      <c r="AJ28" s="162" t="str">
        <f t="shared" si="24"/>
        <v>moderado</v>
      </c>
      <c r="AK28" s="162" t="str">
        <f t="shared" si="25"/>
        <v/>
      </c>
      <c r="AL28" s="162" t="str">
        <f t="shared" si="26"/>
        <v/>
      </c>
      <c r="AM28" s="162" t="str">
        <f t="shared" si="27"/>
        <v/>
      </c>
      <c r="AN28" s="162" t="str">
        <f t="shared" si="28"/>
        <v/>
      </c>
      <c r="AO28" s="162" t="str">
        <f t="shared" si="29"/>
        <v/>
      </c>
      <c r="AP28" s="162" t="str">
        <f t="shared" si="18"/>
        <v>moderado</v>
      </c>
      <c r="AQ28" s="306">
        <f>AVERAGE(AC28:AC29)</f>
        <v>95</v>
      </c>
      <c r="AR28" s="401" t="str">
        <f>IF(AQ28&gt;=96,"fuerte",IF(AQ28&gt;=85,"moderado","débil"))</f>
        <v>moderado</v>
      </c>
      <c r="AS28" s="164" t="str">
        <f>IF(AND($M28="Directamente",' Riesgos Gestión'!$AR28="fuerte"),2,"")</f>
        <v/>
      </c>
      <c r="AT28" s="164" t="str">
        <f>IF(AND($N28="Directamente",' Riesgos Gestión'!$AR28="fuerte"),2,"")</f>
        <v/>
      </c>
      <c r="AU28" s="164" t="str">
        <f>IF(AND($M28="Directamente",' Riesgos Gestión'!$AR28="No disminuye"),2,"")</f>
        <v/>
      </c>
      <c r="AV28" s="164" t="str">
        <f>IF(AND($N28="Indirectamente",' Riesgos Gestión'!$AR28="fuerte"),1,"")</f>
        <v/>
      </c>
      <c r="AW28" s="164" t="str">
        <f>IF(AND($N28="No disminuye",' Riesgos Gestión'!$AR28="fuerte"),0,"")</f>
        <v/>
      </c>
      <c r="AX28" s="164" t="str">
        <f>IF(AND($N28="Directamente",' Riesgos Gestión'!$AR28="Moderado"),2,"")</f>
        <v/>
      </c>
      <c r="AY28" s="164">
        <f>IF(AND($M28="Directamente",' Riesgos Gestión'!$AR28="Moderado"),1,"")</f>
        <v>1</v>
      </c>
      <c r="AZ28" s="164">
        <f>IF(AND($N28="Indirectamente",' Riesgos Gestión'!$AR28="Moderado"),1,"")</f>
        <v>1</v>
      </c>
      <c r="BA28" s="164" t="str">
        <f>IF(AND($M28="No disminuye",' Riesgos Gestión'!$AR28="Moderado"),1,"")</f>
        <v/>
      </c>
      <c r="BB28" s="164" t="str">
        <f>IF(AND($N28="No disminuye",' Riesgos Gestión'!$AR28="Moderado"),0,"")</f>
        <v/>
      </c>
      <c r="BC28" s="401" t="str">
        <f>CONCATENATE(AS28&amp;AU28&amp;AY28&amp;BA28)</f>
        <v>1</v>
      </c>
      <c r="BD28" s="401" t="str">
        <f t="shared" si="16"/>
        <v>1</v>
      </c>
      <c r="BE28" s="306">
        <f t="shared" si="32"/>
        <v>0</v>
      </c>
      <c r="BF28" s="306">
        <f t="shared" si="32"/>
        <v>2</v>
      </c>
      <c r="BG28" s="338" t="str">
        <f>IF(K24="Bajo","Bajo",VLOOKUP(BE24&amp;"-"&amp;BF24,zona,2,0))</f>
        <v>Bajo</v>
      </c>
      <c r="BH28" s="259" t="s">
        <v>529</v>
      </c>
      <c r="BI28" s="281" t="s">
        <v>530</v>
      </c>
      <c r="BJ28" s="291" t="s">
        <v>602</v>
      </c>
      <c r="BK28" s="298" t="s">
        <v>191</v>
      </c>
      <c r="BL28" s="173"/>
      <c r="BM28" s="173"/>
      <c r="BN28" s="173"/>
      <c r="BO28" s="174"/>
    </row>
    <row r="29" spans="1:67" s="12" customFormat="1" ht="240.75" thickBot="1">
      <c r="A29" s="410"/>
      <c r="B29" s="431"/>
      <c r="C29" s="423"/>
      <c r="D29" s="423"/>
      <c r="E29" s="417"/>
      <c r="F29" s="113" t="s">
        <v>254</v>
      </c>
      <c r="G29" s="423"/>
      <c r="H29" s="402"/>
      <c r="I29" s="392"/>
      <c r="J29" s="112" t="str">
        <f t="shared" si="33"/>
        <v>-</v>
      </c>
      <c r="K29" s="402"/>
      <c r="L29" s="113" t="s">
        <v>560</v>
      </c>
      <c r="M29" s="126" t="s">
        <v>169</v>
      </c>
      <c r="N29" s="126" t="s">
        <v>170</v>
      </c>
      <c r="O29" s="126" t="s">
        <v>108</v>
      </c>
      <c r="P29" s="129">
        <f t="shared" si="0"/>
        <v>15</v>
      </c>
      <c r="Q29" s="126" t="s">
        <v>113</v>
      </c>
      <c r="R29" s="129">
        <f t="shared" si="1"/>
        <v>15</v>
      </c>
      <c r="S29" s="126" t="s">
        <v>115</v>
      </c>
      <c r="T29" s="129">
        <f t="shared" si="2"/>
        <v>15</v>
      </c>
      <c r="U29" s="130" t="s">
        <v>125</v>
      </c>
      <c r="V29" s="129">
        <f t="shared" si="3"/>
        <v>15</v>
      </c>
      <c r="W29" s="130" t="s">
        <v>117</v>
      </c>
      <c r="X29" s="129">
        <f t="shared" si="4"/>
        <v>15</v>
      </c>
      <c r="Y29" s="130" t="s">
        <v>119</v>
      </c>
      <c r="Z29" s="129">
        <f t="shared" si="5"/>
        <v>15</v>
      </c>
      <c r="AA29" s="130" t="s">
        <v>121</v>
      </c>
      <c r="AB29" s="129">
        <f t="shared" si="6"/>
        <v>10</v>
      </c>
      <c r="AC29" s="129">
        <f>SUM(AB29,Z29,X29,V29,T29,R29,P29)</f>
        <v>100</v>
      </c>
      <c r="AD29" s="255" t="str">
        <f>IF(AC29&lt;=85,"débil",IF(AC29&gt;=96,"fuerte","Moderado"))</f>
        <v>fuerte</v>
      </c>
      <c r="AE29" s="111" t="s">
        <v>163</v>
      </c>
      <c r="AF29" s="111" t="str">
        <f t="shared" si="17"/>
        <v>fuerte</v>
      </c>
      <c r="AG29" s="111" t="str">
        <f t="shared" si="21"/>
        <v>fuerte</v>
      </c>
      <c r="AH29" s="111" t="str">
        <f t="shared" si="22"/>
        <v/>
      </c>
      <c r="AI29" s="111" t="str">
        <f t="shared" si="23"/>
        <v/>
      </c>
      <c r="AJ29" s="111" t="str">
        <f t="shared" si="24"/>
        <v/>
      </c>
      <c r="AK29" s="111" t="str">
        <f t="shared" si="25"/>
        <v/>
      </c>
      <c r="AL29" s="111" t="str">
        <f t="shared" si="26"/>
        <v/>
      </c>
      <c r="AM29" s="111" t="str">
        <f t="shared" si="27"/>
        <v/>
      </c>
      <c r="AN29" s="111" t="str">
        <f t="shared" si="28"/>
        <v/>
      </c>
      <c r="AO29" s="111" t="str">
        <f t="shared" si="29"/>
        <v/>
      </c>
      <c r="AP29" s="111" t="str">
        <f t="shared" si="18"/>
        <v>fuerte</v>
      </c>
      <c r="AQ29" s="392"/>
      <c r="AR29" s="398"/>
      <c r="AS29" s="131" t="str">
        <f>IF(AND($M29="Directamente",' Riesgos Gestión'!$AR29="fuerte"),2,"")</f>
        <v/>
      </c>
      <c r="AT29" s="131" t="str">
        <f>IF(AND($N29="Directamente",' Riesgos Gestión'!$AR29="fuerte"),2,"")</f>
        <v/>
      </c>
      <c r="AU29" s="131" t="str">
        <f>IF(AND($M29="Directamente",' Riesgos Gestión'!$AR29="No disminuye"),2,"")</f>
        <v/>
      </c>
      <c r="AV29" s="131" t="str">
        <f>IF(AND($N29="Indirectamente",' Riesgos Gestión'!$AR29="fuerte"),1,"")</f>
        <v/>
      </c>
      <c r="AW29" s="131" t="str">
        <f>IF(AND($N29="No disminuye",' Riesgos Gestión'!$AR29="fuerte"),0,"")</f>
        <v/>
      </c>
      <c r="AX29" s="131" t="str">
        <f>IF(AND($N29="Directamente",' Riesgos Gestión'!$AR29="Moderado"),2,"")</f>
        <v/>
      </c>
      <c r="AY29" s="131" t="str">
        <f>IF(AND($M29="Directamente",' Riesgos Gestión'!$AR29="Moderado"),1,"")</f>
        <v/>
      </c>
      <c r="AZ29" s="131" t="str">
        <f>IF(AND($N29="Indirectamente",' Riesgos Gestión'!$AR29="Moderado"),1,"")</f>
        <v/>
      </c>
      <c r="BA29" s="131" t="str">
        <f>IF(AND($M29="No disminuye",' Riesgos Gestión'!$AR29="Moderado"),1,"")</f>
        <v/>
      </c>
      <c r="BB29" s="131" t="str">
        <f>IF(AND($N29="No disminuye",' Riesgos Gestión'!$AR29="Moderado"),0,"")</f>
        <v/>
      </c>
      <c r="BC29" s="398"/>
      <c r="BD29" s="398"/>
      <c r="BE29" s="392"/>
      <c r="BF29" s="392"/>
      <c r="BG29" s="402"/>
      <c r="BH29" s="259" t="s">
        <v>531</v>
      </c>
      <c r="BI29" s="281" t="s">
        <v>532</v>
      </c>
      <c r="BJ29" s="277" t="s">
        <v>603</v>
      </c>
      <c r="BK29" s="299"/>
      <c r="BL29" s="199"/>
      <c r="BM29" s="199"/>
      <c r="BN29" s="199"/>
      <c r="BO29" s="200"/>
    </row>
    <row r="30" spans="1:67" s="12" customFormat="1" ht="388.5" customHeight="1" thickBot="1">
      <c r="A30" s="409" t="s">
        <v>370</v>
      </c>
      <c r="B30" s="430" t="s">
        <v>256</v>
      </c>
      <c r="C30" s="419" t="s">
        <v>400</v>
      </c>
      <c r="D30" s="389" t="s">
        <v>579</v>
      </c>
      <c r="E30" s="416" t="s">
        <v>28</v>
      </c>
      <c r="F30" s="117" t="s">
        <v>398</v>
      </c>
      <c r="G30" s="414" t="s">
        <v>257</v>
      </c>
      <c r="H30" s="338">
        <v>4</v>
      </c>
      <c r="I30" s="306">
        <v>3</v>
      </c>
      <c r="J30" s="194" t="str">
        <f t="shared" si="33"/>
        <v>4-3</v>
      </c>
      <c r="K30" s="338" t="str">
        <f>VLOOKUP(J30,Hoja2!$G$15:$H$39,2,0)</f>
        <v>Extremadamente alto</v>
      </c>
      <c r="L30" s="279" t="s">
        <v>399</v>
      </c>
      <c r="M30" s="252" t="s">
        <v>169</v>
      </c>
      <c r="N30" s="252" t="s">
        <v>171</v>
      </c>
      <c r="O30" s="252" t="s">
        <v>108</v>
      </c>
      <c r="P30" s="160">
        <f t="shared" si="0"/>
        <v>15</v>
      </c>
      <c r="Q30" s="252" t="s">
        <v>113</v>
      </c>
      <c r="R30" s="160">
        <f t="shared" si="1"/>
        <v>15</v>
      </c>
      <c r="S30" s="252" t="s">
        <v>115</v>
      </c>
      <c r="T30" s="160">
        <f t="shared" si="2"/>
        <v>15</v>
      </c>
      <c r="U30" s="161" t="s">
        <v>125</v>
      </c>
      <c r="V30" s="160">
        <f t="shared" si="3"/>
        <v>15</v>
      </c>
      <c r="W30" s="161" t="s">
        <v>117</v>
      </c>
      <c r="X30" s="160">
        <f t="shared" si="4"/>
        <v>15</v>
      </c>
      <c r="Y30" s="161" t="s">
        <v>119</v>
      </c>
      <c r="Z30" s="160">
        <f t="shared" si="5"/>
        <v>15</v>
      </c>
      <c r="AA30" s="161" t="s">
        <v>121</v>
      </c>
      <c r="AB30" s="160">
        <f t="shared" si="6"/>
        <v>10</v>
      </c>
      <c r="AC30" s="160">
        <f t="shared" ref="AC30:AC56" si="34">SUM(AB30,Z30,X30,V30,T30,R30,P30)</f>
        <v>100</v>
      </c>
      <c r="AD30" s="251" t="str">
        <f t="shared" ref="AD30:AD62" si="35">IF(AC30&lt;=85,"débil",IF(AC30&gt;=96,"fuerte","Moderado"))</f>
        <v>fuerte</v>
      </c>
      <c r="AE30" s="162" t="s">
        <v>163</v>
      </c>
      <c r="AF30" s="162" t="str">
        <f t="shared" si="17"/>
        <v>fuerte</v>
      </c>
      <c r="AG30" s="162" t="str">
        <f t="shared" si="21"/>
        <v>fuerte</v>
      </c>
      <c r="AH30" s="162" t="str">
        <f t="shared" si="22"/>
        <v/>
      </c>
      <c r="AI30" s="162" t="str">
        <f t="shared" si="23"/>
        <v/>
      </c>
      <c r="AJ30" s="162" t="str">
        <f t="shared" si="24"/>
        <v/>
      </c>
      <c r="AK30" s="162" t="str">
        <f t="shared" si="25"/>
        <v/>
      </c>
      <c r="AL30" s="162" t="str">
        <f t="shared" si="26"/>
        <v/>
      </c>
      <c r="AM30" s="162" t="str">
        <f t="shared" si="27"/>
        <v/>
      </c>
      <c r="AN30" s="162" t="str">
        <f t="shared" si="28"/>
        <v/>
      </c>
      <c r="AO30" s="162" t="str">
        <f t="shared" si="29"/>
        <v/>
      </c>
      <c r="AP30" s="162" t="str">
        <f t="shared" si="18"/>
        <v>fuerte</v>
      </c>
      <c r="AQ30" s="306">
        <f>AVERAGE(AC30:AC31)</f>
        <v>100</v>
      </c>
      <c r="AR30" s="401" t="str">
        <f>IF(AQ30&gt;=96,"fuerte",IF(AQ30&gt;=85,"moderado","débil"))</f>
        <v>fuerte</v>
      </c>
      <c r="AS30" s="164">
        <f>IF(AND($M30="Directamente",' Riesgos Gestión'!$AR30="fuerte"),2,"")</f>
        <v>2</v>
      </c>
      <c r="AT30" s="164" t="str">
        <f>IF(AND($N30="Directamente",' Riesgos Gestión'!$AR30="fuerte"),2,"")</f>
        <v/>
      </c>
      <c r="AU30" s="164" t="str">
        <f>IF(AND($M30="Directamente",' Riesgos Gestión'!$AR30="No disminuye"),2,"")</f>
        <v/>
      </c>
      <c r="AV30" s="164" t="str">
        <f>IF(AND($N30="Indirectamente",' Riesgos Gestión'!$AR30="fuerte"),1,"")</f>
        <v/>
      </c>
      <c r="AW30" s="164">
        <f>IF(AND($N30="No disminuye",' Riesgos Gestión'!$AR30="fuerte"),0,"")</f>
        <v>0</v>
      </c>
      <c r="AX30" s="164" t="str">
        <f>IF(AND($N30="Directamente",' Riesgos Gestión'!$AR30="Moderado"),2,"")</f>
        <v/>
      </c>
      <c r="AY30" s="164" t="str">
        <f>IF(AND($M30="Directamente",' Riesgos Gestión'!$AR30="Moderado"),1,"")</f>
        <v/>
      </c>
      <c r="AZ30" s="164" t="str">
        <f>IF(AND($N30="Indirectamente",' Riesgos Gestión'!$AR30="Moderado"),1,"")</f>
        <v/>
      </c>
      <c r="BA30" s="164" t="str">
        <f>IF(AND($M30="No disminuye",' Riesgos Gestión'!$AR30="Moderado"),1,"")</f>
        <v/>
      </c>
      <c r="BB30" s="164" t="str">
        <f>IF(AND($N30="No disminuye",' Riesgos Gestión'!$AR30="Moderado"),0,"")</f>
        <v/>
      </c>
      <c r="BC30" s="401" t="str">
        <f t="shared" ref="BC30:BC37" si="36">CONCATENATE(AS30&amp;AU30&amp;AY30&amp;BA30)</f>
        <v>2</v>
      </c>
      <c r="BD30" s="401" t="str">
        <f t="shared" si="16"/>
        <v>0</v>
      </c>
      <c r="BE30" s="306">
        <f t="shared" si="30"/>
        <v>2</v>
      </c>
      <c r="BF30" s="306">
        <f t="shared" si="31"/>
        <v>3</v>
      </c>
      <c r="BG30" s="338" t="str">
        <f>VLOOKUP(BE30&amp;"-"&amp;BF30,zona,2,0)</f>
        <v>Moderado</v>
      </c>
      <c r="BH30" s="274" t="s">
        <v>564</v>
      </c>
      <c r="BI30" s="279" t="s">
        <v>563</v>
      </c>
      <c r="BJ30" s="270" t="s">
        <v>582</v>
      </c>
      <c r="BK30" s="298" t="s">
        <v>191</v>
      </c>
      <c r="BL30" s="173"/>
      <c r="BM30" s="173"/>
      <c r="BN30" s="173"/>
      <c r="BO30" s="174"/>
    </row>
    <row r="31" spans="1:67" s="12" customFormat="1" ht="214.5" customHeight="1" thickBot="1">
      <c r="A31" s="410"/>
      <c r="B31" s="431"/>
      <c r="C31" s="420"/>
      <c r="D31" s="418"/>
      <c r="E31" s="417"/>
      <c r="F31" s="152" t="s">
        <v>258</v>
      </c>
      <c r="G31" s="415"/>
      <c r="H31" s="402"/>
      <c r="I31" s="392"/>
      <c r="J31" s="112" t="str">
        <f t="shared" si="33"/>
        <v>-</v>
      </c>
      <c r="K31" s="402"/>
      <c r="L31" s="280" t="s">
        <v>401</v>
      </c>
      <c r="M31" s="126" t="s">
        <v>169</v>
      </c>
      <c r="N31" s="126" t="s">
        <v>171</v>
      </c>
      <c r="O31" s="126" t="s">
        <v>108</v>
      </c>
      <c r="P31" s="129">
        <f t="shared" si="0"/>
        <v>15</v>
      </c>
      <c r="Q31" s="126" t="s">
        <v>113</v>
      </c>
      <c r="R31" s="129">
        <f t="shared" si="1"/>
        <v>15</v>
      </c>
      <c r="S31" s="126" t="s">
        <v>115</v>
      </c>
      <c r="T31" s="129">
        <f t="shared" si="2"/>
        <v>15</v>
      </c>
      <c r="U31" s="130" t="s">
        <v>125</v>
      </c>
      <c r="V31" s="129">
        <f t="shared" si="3"/>
        <v>15</v>
      </c>
      <c r="W31" s="130" t="s">
        <v>117</v>
      </c>
      <c r="X31" s="129">
        <f t="shared" si="4"/>
        <v>15</v>
      </c>
      <c r="Y31" s="130" t="s">
        <v>119</v>
      </c>
      <c r="Z31" s="129">
        <f t="shared" si="5"/>
        <v>15</v>
      </c>
      <c r="AA31" s="130" t="s">
        <v>121</v>
      </c>
      <c r="AB31" s="129">
        <f t="shared" si="6"/>
        <v>10</v>
      </c>
      <c r="AC31" s="129">
        <f t="shared" si="34"/>
        <v>100</v>
      </c>
      <c r="AD31" s="255" t="str">
        <f t="shared" si="35"/>
        <v>fuerte</v>
      </c>
      <c r="AE31" s="111" t="s">
        <v>163</v>
      </c>
      <c r="AF31" s="111" t="str">
        <f t="shared" si="17"/>
        <v>fuerte</v>
      </c>
      <c r="AG31" s="111" t="str">
        <f t="shared" si="21"/>
        <v>fuerte</v>
      </c>
      <c r="AH31" s="111" t="str">
        <f t="shared" si="22"/>
        <v/>
      </c>
      <c r="AI31" s="111" t="str">
        <f t="shared" si="23"/>
        <v/>
      </c>
      <c r="AJ31" s="111" t="str">
        <f t="shared" si="24"/>
        <v/>
      </c>
      <c r="AK31" s="111" t="str">
        <f t="shared" si="25"/>
        <v/>
      </c>
      <c r="AL31" s="111" t="str">
        <f t="shared" si="26"/>
        <v/>
      </c>
      <c r="AM31" s="111" t="str">
        <f t="shared" si="27"/>
        <v/>
      </c>
      <c r="AN31" s="111" t="str">
        <f t="shared" si="28"/>
        <v/>
      </c>
      <c r="AO31" s="111" t="str">
        <f t="shared" si="29"/>
        <v/>
      </c>
      <c r="AP31" s="111" t="str">
        <f t="shared" si="18"/>
        <v>fuerte</v>
      </c>
      <c r="AQ31" s="392"/>
      <c r="AR31" s="398"/>
      <c r="AS31" s="131" t="str">
        <f>IF(AND($M31="Directamente",' Riesgos Gestión'!$AR31="fuerte"),2,"")</f>
        <v/>
      </c>
      <c r="AT31" s="131" t="str">
        <f>IF(AND($N31="Directamente",' Riesgos Gestión'!$AR31="fuerte"),2,"")</f>
        <v/>
      </c>
      <c r="AU31" s="131" t="str">
        <f>IF(AND($M31="Directamente",' Riesgos Gestión'!$AR31="No disminuye"),2,"")</f>
        <v/>
      </c>
      <c r="AV31" s="131" t="str">
        <f>IF(AND($N31="Indirectamente",' Riesgos Gestión'!$AR31="fuerte"),1,"")</f>
        <v/>
      </c>
      <c r="AW31" s="131" t="str">
        <f>IF(AND($N31="No disminuye",' Riesgos Gestión'!$AR31="fuerte"),0,"")</f>
        <v/>
      </c>
      <c r="AX31" s="131" t="str">
        <f>IF(AND($N31="Directamente",' Riesgos Gestión'!$AR31="Moderado"),2,"")</f>
        <v/>
      </c>
      <c r="AY31" s="131" t="str">
        <f>IF(AND($M31="Directamente",' Riesgos Gestión'!$AR31="Moderado"),1,"")</f>
        <v/>
      </c>
      <c r="AZ31" s="131" t="str">
        <f>IF(AND($N31="Indirectamente",' Riesgos Gestión'!$AR31="Moderado"),1,"")</f>
        <v/>
      </c>
      <c r="BA31" s="131" t="str">
        <f>IF(AND($M31="No disminuye",' Riesgos Gestión'!$AR31="Moderado"),1,"")</f>
        <v/>
      </c>
      <c r="BB31" s="131" t="str">
        <f>IF(AND($N31="No disminuye",' Riesgos Gestión'!$AR31="Moderado"),0,"")</f>
        <v/>
      </c>
      <c r="BC31" s="398"/>
      <c r="BD31" s="398"/>
      <c r="BE31" s="392"/>
      <c r="BF31" s="392"/>
      <c r="BG31" s="402"/>
      <c r="BH31" s="274" t="s">
        <v>565</v>
      </c>
      <c r="BI31" s="279" t="s">
        <v>566</v>
      </c>
      <c r="BJ31" s="277" t="s">
        <v>583</v>
      </c>
      <c r="BK31" s="299"/>
      <c r="BL31" s="199"/>
      <c r="BM31" s="199"/>
      <c r="BN31" s="199"/>
      <c r="BO31" s="200"/>
    </row>
    <row r="32" spans="1:67" s="12" customFormat="1" ht="129" customHeight="1">
      <c r="A32" s="409" t="s">
        <v>371</v>
      </c>
      <c r="B32" s="430" t="s">
        <v>259</v>
      </c>
      <c r="C32" s="441" t="s">
        <v>260</v>
      </c>
      <c r="D32" s="449" t="s">
        <v>261</v>
      </c>
      <c r="E32" s="450" t="s">
        <v>28</v>
      </c>
      <c r="F32" s="117" t="s">
        <v>402</v>
      </c>
      <c r="G32" s="441" t="s">
        <v>404</v>
      </c>
      <c r="H32" s="408">
        <v>1</v>
      </c>
      <c r="I32" s="408">
        <v>3</v>
      </c>
      <c r="J32" s="213" t="str">
        <f t="shared" si="33"/>
        <v>1-3</v>
      </c>
      <c r="K32" s="408" t="str">
        <f>VLOOKUP(J32,Hoja2!$G$15:$H$39,2,0)</f>
        <v>Bajo</v>
      </c>
      <c r="L32" s="114" t="s">
        <v>262</v>
      </c>
      <c r="M32" s="214" t="s">
        <v>169</v>
      </c>
      <c r="N32" s="214" t="s">
        <v>169</v>
      </c>
      <c r="O32" s="214" t="s">
        <v>108</v>
      </c>
      <c r="P32" s="160">
        <f t="shared" si="0"/>
        <v>15</v>
      </c>
      <c r="Q32" s="214" t="s">
        <v>113</v>
      </c>
      <c r="R32" s="160">
        <f t="shared" si="1"/>
        <v>15</v>
      </c>
      <c r="S32" s="214" t="s">
        <v>115</v>
      </c>
      <c r="T32" s="160">
        <f t="shared" si="2"/>
        <v>15</v>
      </c>
      <c r="U32" s="215" t="s">
        <v>125</v>
      </c>
      <c r="V32" s="160">
        <f t="shared" si="3"/>
        <v>15</v>
      </c>
      <c r="W32" s="215" t="s">
        <v>117</v>
      </c>
      <c r="X32" s="160">
        <f t="shared" si="4"/>
        <v>15</v>
      </c>
      <c r="Y32" s="215" t="s">
        <v>119</v>
      </c>
      <c r="Z32" s="160">
        <f t="shared" si="5"/>
        <v>15</v>
      </c>
      <c r="AA32" s="215" t="s">
        <v>121</v>
      </c>
      <c r="AB32" s="160">
        <f t="shared" si="6"/>
        <v>10</v>
      </c>
      <c r="AC32" s="160">
        <f t="shared" si="34"/>
        <v>100</v>
      </c>
      <c r="AD32" s="251" t="str">
        <f t="shared" si="35"/>
        <v>fuerte</v>
      </c>
      <c r="AE32" s="162" t="s">
        <v>163</v>
      </c>
      <c r="AF32" s="162" t="str">
        <f t="shared" si="17"/>
        <v>fuerte</v>
      </c>
      <c r="AG32" s="162" t="str">
        <f t="shared" si="21"/>
        <v>fuerte</v>
      </c>
      <c r="AH32" s="162" t="str">
        <f t="shared" si="22"/>
        <v/>
      </c>
      <c r="AI32" s="162" t="str">
        <f t="shared" si="23"/>
        <v/>
      </c>
      <c r="AJ32" s="162" t="str">
        <f t="shared" si="24"/>
        <v/>
      </c>
      <c r="AK32" s="162" t="str">
        <f t="shared" si="25"/>
        <v/>
      </c>
      <c r="AL32" s="162" t="str">
        <f t="shared" si="26"/>
        <v/>
      </c>
      <c r="AM32" s="162" t="str">
        <f t="shared" si="27"/>
        <v/>
      </c>
      <c r="AN32" s="162" t="str">
        <f t="shared" si="28"/>
        <v/>
      </c>
      <c r="AO32" s="162" t="str">
        <f t="shared" si="29"/>
        <v/>
      </c>
      <c r="AP32" s="162" t="str">
        <f t="shared" si="18"/>
        <v>fuerte</v>
      </c>
      <c r="AQ32" s="306">
        <f>AVERAGE(AC32:AC33)</f>
        <v>100</v>
      </c>
      <c r="AR32" s="401" t="str">
        <f>IF(AQ32&gt;=96,"fuerte",IF(AQ32&gt;=85,"moderado","débil"))</f>
        <v>fuerte</v>
      </c>
      <c r="AS32" s="164">
        <f>IF(AND($M32="Directamente",' Riesgos Gestión'!$AR32="fuerte"),2,"")</f>
        <v>2</v>
      </c>
      <c r="AT32" s="164">
        <f>IF(AND($N32="Directamente",' Riesgos Gestión'!$AR32="fuerte"),2,"")</f>
        <v>2</v>
      </c>
      <c r="AU32" s="164" t="str">
        <f>IF(AND($M32="Directamente",' Riesgos Gestión'!$AR32="No disminuye"),2,"")</f>
        <v/>
      </c>
      <c r="AV32" s="164" t="str">
        <f>IF(AND($N32="Indirectamente",' Riesgos Gestión'!$AR32="fuerte"),1,"")</f>
        <v/>
      </c>
      <c r="AW32" s="164" t="str">
        <f>IF(AND($N32="No disminuye",' Riesgos Gestión'!$AR32="fuerte"),0,"")</f>
        <v/>
      </c>
      <c r="AX32" s="164" t="str">
        <f>IF(AND($N32="Directamente",' Riesgos Gestión'!$AR32="Moderado"),2,"")</f>
        <v/>
      </c>
      <c r="AY32" s="164" t="str">
        <f>IF(AND($M32="Directamente",' Riesgos Gestión'!$AR32="Moderado"),1,"")</f>
        <v/>
      </c>
      <c r="AZ32" s="164" t="str">
        <f>IF(AND($N32="Indirectamente",' Riesgos Gestión'!$AR32="Moderado"),1,"")</f>
        <v/>
      </c>
      <c r="BA32" s="164" t="str">
        <f>IF(AND($M32="No disminuye",' Riesgos Gestión'!$AR32="Moderado"),1,"")</f>
        <v/>
      </c>
      <c r="BB32" s="164" t="str">
        <f>IF(AND($N32="No disminuye",' Riesgos Gestión'!$AR32="Moderado"),0,"")</f>
        <v/>
      </c>
      <c r="BC32" s="401" t="str">
        <f t="shared" si="36"/>
        <v>2</v>
      </c>
      <c r="BD32" s="401" t="str">
        <f t="shared" si="16"/>
        <v>2</v>
      </c>
      <c r="BE32" s="401">
        <f>IF(BC32="",H32,(H32-BC32))</f>
        <v>-1</v>
      </c>
      <c r="BF32" s="401">
        <f>IF(BD32="",I32,(I32-BD32))</f>
        <v>1</v>
      </c>
      <c r="BG32" s="408" t="str">
        <f>IF(K28="Bajo","Bajo",VLOOKUP(BE28&amp;"-"&amp;BF28,zona,2,0))</f>
        <v>Bajo</v>
      </c>
      <c r="BH32" s="61" t="s">
        <v>516</v>
      </c>
      <c r="BI32" s="271" t="s">
        <v>517</v>
      </c>
      <c r="BJ32" s="270" t="s">
        <v>604</v>
      </c>
      <c r="BK32" s="298" t="s">
        <v>47</v>
      </c>
      <c r="BL32" s="173"/>
      <c r="BM32" s="173"/>
      <c r="BN32" s="173"/>
      <c r="BO32" s="174"/>
    </row>
    <row r="33" spans="1:67" s="12" customFormat="1" ht="135">
      <c r="A33" s="411"/>
      <c r="B33" s="433"/>
      <c r="C33" s="442"/>
      <c r="D33" s="443"/>
      <c r="E33" s="445"/>
      <c r="F33" s="118" t="s">
        <v>403</v>
      </c>
      <c r="G33" s="442"/>
      <c r="H33" s="406"/>
      <c r="I33" s="406"/>
      <c r="J33" s="119" t="str">
        <f t="shared" si="33"/>
        <v>-</v>
      </c>
      <c r="K33" s="406"/>
      <c r="L33" s="116" t="s">
        <v>263</v>
      </c>
      <c r="M33" s="124" t="s">
        <v>169</v>
      </c>
      <c r="N33" s="124" t="s">
        <v>169</v>
      </c>
      <c r="O33" s="124" t="s">
        <v>108</v>
      </c>
      <c r="P33" s="73">
        <f t="shared" si="0"/>
        <v>15</v>
      </c>
      <c r="Q33" s="124" t="s">
        <v>113</v>
      </c>
      <c r="R33" s="73">
        <f t="shared" si="1"/>
        <v>15</v>
      </c>
      <c r="S33" s="124" t="s">
        <v>115</v>
      </c>
      <c r="T33" s="73">
        <f t="shared" si="2"/>
        <v>15</v>
      </c>
      <c r="U33" s="125" t="s">
        <v>125</v>
      </c>
      <c r="V33" s="73">
        <f t="shared" si="3"/>
        <v>15</v>
      </c>
      <c r="W33" s="125" t="s">
        <v>117</v>
      </c>
      <c r="X33" s="73">
        <f t="shared" si="4"/>
        <v>15</v>
      </c>
      <c r="Y33" s="125" t="s">
        <v>119</v>
      </c>
      <c r="Z33" s="73">
        <f t="shared" si="5"/>
        <v>15</v>
      </c>
      <c r="AA33" s="125" t="s">
        <v>121</v>
      </c>
      <c r="AB33" s="73">
        <f t="shared" si="6"/>
        <v>10</v>
      </c>
      <c r="AC33" s="73">
        <f t="shared" si="34"/>
        <v>100</v>
      </c>
      <c r="AD33" s="247" t="str">
        <f t="shared" si="35"/>
        <v>fuerte</v>
      </c>
      <c r="AE33" s="105" t="s">
        <v>163</v>
      </c>
      <c r="AF33" s="105" t="str">
        <f t="shared" si="17"/>
        <v>fuerte</v>
      </c>
      <c r="AG33" s="105" t="str">
        <f t="shared" si="21"/>
        <v>fuerte</v>
      </c>
      <c r="AH33" s="105" t="str">
        <f t="shared" si="22"/>
        <v/>
      </c>
      <c r="AI33" s="105" t="str">
        <f t="shared" si="23"/>
        <v/>
      </c>
      <c r="AJ33" s="105" t="str">
        <f t="shared" si="24"/>
        <v/>
      </c>
      <c r="AK33" s="105" t="str">
        <f t="shared" si="25"/>
        <v/>
      </c>
      <c r="AL33" s="105" t="str">
        <f t="shared" si="26"/>
        <v/>
      </c>
      <c r="AM33" s="105" t="str">
        <f t="shared" si="27"/>
        <v/>
      </c>
      <c r="AN33" s="105" t="str">
        <f t="shared" si="28"/>
        <v/>
      </c>
      <c r="AO33" s="105" t="str">
        <f t="shared" si="29"/>
        <v/>
      </c>
      <c r="AP33" s="105" t="str">
        <f t="shared" si="18"/>
        <v>fuerte</v>
      </c>
      <c r="AQ33" s="314"/>
      <c r="AR33" s="397"/>
      <c r="AS33" s="99" t="str">
        <f>IF(AND($M33="Directamente",' Riesgos Gestión'!$AR33="fuerte"),2,"")</f>
        <v/>
      </c>
      <c r="AT33" s="99" t="str">
        <f>IF(AND($N33="Directamente",' Riesgos Gestión'!$AR33="fuerte"),2,"")</f>
        <v/>
      </c>
      <c r="AU33" s="99" t="str">
        <f>IF(AND($M33="Directamente",' Riesgos Gestión'!$AR33="No disminuye"),2,"")</f>
        <v/>
      </c>
      <c r="AV33" s="99" t="str">
        <f>IF(AND($N33="Indirectamente",' Riesgos Gestión'!$AR33="fuerte"),1,"")</f>
        <v/>
      </c>
      <c r="AW33" s="99" t="str">
        <f>IF(AND($N33="No disminuye",' Riesgos Gestión'!$AR33="fuerte"),0,"")</f>
        <v/>
      </c>
      <c r="AX33" s="99" t="str">
        <f>IF(AND($N33="Directamente",' Riesgos Gestión'!$AR33="Moderado"),2,"")</f>
        <v/>
      </c>
      <c r="AY33" s="99" t="str">
        <f>IF(AND($M33="Directamente",' Riesgos Gestión'!$AR33="Moderado"),1,"")</f>
        <v/>
      </c>
      <c r="AZ33" s="99" t="str">
        <f>IF(AND($N33="Indirectamente",' Riesgos Gestión'!$AR33="Moderado"),1,"")</f>
        <v/>
      </c>
      <c r="BA33" s="99" t="str">
        <f>IF(AND($M33="No disminuye",' Riesgos Gestión'!$AR33="Moderado"),1,"")</f>
        <v/>
      </c>
      <c r="BB33" s="99" t="str">
        <f>IF(AND($N33="No disminuye",' Riesgos Gestión'!$AR33="Moderado"),0,"")</f>
        <v/>
      </c>
      <c r="BC33" s="397"/>
      <c r="BD33" s="397" t="str">
        <f t="shared" si="16"/>
        <v/>
      </c>
      <c r="BE33" s="397">
        <f t="shared" si="30"/>
        <v>0</v>
      </c>
      <c r="BF33" s="397">
        <f t="shared" si="31"/>
        <v>0</v>
      </c>
      <c r="BG33" s="406"/>
      <c r="BH33" s="61" t="s">
        <v>518</v>
      </c>
      <c r="BI33" s="271" t="s">
        <v>519</v>
      </c>
      <c r="BJ33" s="271" t="s">
        <v>605</v>
      </c>
      <c r="BK33" s="391"/>
      <c r="BL33" s="61"/>
      <c r="BM33" s="61"/>
      <c r="BN33" s="61"/>
      <c r="BO33" s="175"/>
    </row>
    <row r="34" spans="1:67" s="12" customFormat="1" ht="348.75" customHeight="1">
      <c r="A34" s="411"/>
      <c r="B34" s="433"/>
      <c r="C34" s="118" t="s">
        <v>264</v>
      </c>
      <c r="D34" s="116" t="s">
        <v>265</v>
      </c>
      <c r="E34" s="155" t="s">
        <v>28</v>
      </c>
      <c r="F34" s="118" t="s">
        <v>405</v>
      </c>
      <c r="G34" s="118" t="s">
        <v>406</v>
      </c>
      <c r="H34" s="119">
        <v>3</v>
      </c>
      <c r="I34" s="105">
        <v>2</v>
      </c>
      <c r="J34" s="119" t="str">
        <f>CONCATENATE(H34,"-",I34)</f>
        <v>3-2</v>
      </c>
      <c r="K34" s="119" t="str">
        <f>VLOOKUP(J34,Hoja2!$G$15:$H$39,2,0)</f>
        <v>Moderado</v>
      </c>
      <c r="L34" s="122" t="s">
        <v>266</v>
      </c>
      <c r="M34" s="124" t="s">
        <v>169</v>
      </c>
      <c r="N34" s="124" t="s">
        <v>170</v>
      </c>
      <c r="O34" s="124" t="s">
        <v>108</v>
      </c>
      <c r="P34" s="73">
        <f t="shared" si="0"/>
        <v>15</v>
      </c>
      <c r="Q34" s="124" t="s">
        <v>113</v>
      </c>
      <c r="R34" s="73">
        <f t="shared" si="1"/>
        <v>15</v>
      </c>
      <c r="S34" s="124" t="s">
        <v>115</v>
      </c>
      <c r="T34" s="73">
        <f t="shared" si="2"/>
        <v>15</v>
      </c>
      <c r="U34" s="125" t="s">
        <v>125</v>
      </c>
      <c r="V34" s="73">
        <f t="shared" si="3"/>
        <v>15</v>
      </c>
      <c r="W34" s="125" t="s">
        <v>117</v>
      </c>
      <c r="X34" s="73">
        <f t="shared" si="4"/>
        <v>15</v>
      </c>
      <c r="Y34" s="125" t="s">
        <v>119</v>
      </c>
      <c r="Z34" s="73">
        <f t="shared" si="5"/>
        <v>15</v>
      </c>
      <c r="AA34" s="125" t="s">
        <v>121</v>
      </c>
      <c r="AB34" s="73">
        <f t="shared" si="6"/>
        <v>10</v>
      </c>
      <c r="AC34" s="73">
        <f>SUM(AB34,Z34,X34,V34,T34,R34,P34)</f>
        <v>100</v>
      </c>
      <c r="AD34" s="247" t="str">
        <f t="shared" si="35"/>
        <v>fuerte</v>
      </c>
      <c r="AE34" s="105" t="s">
        <v>163</v>
      </c>
      <c r="AF34" s="105" t="str">
        <f t="shared" si="17"/>
        <v>fuerte</v>
      </c>
      <c r="AG34" s="105" t="str">
        <f t="shared" si="21"/>
        <v>fuerte</v>
      </c>
      <c r="AH34" s="105" t="str">
        <f t="shared" si="22"/>
        <v/>
      </c>
      <c r="AI34" s="105" t="str">
        <f t="shared" si="23"/>
        <v/>
      </c>
      <c r="AJ34" s="105" t="str">
        <f t="shared" si="24"/>
        <v/>
      </c>
      <c r="AK34" s="105" t="str">
        <f t="shared" si="25"/>
        <v/>
      </c>
      <c r="AL34" s="105" t="str">
        <f t="shared" si="26"/>
        <v/>
      </c>
      <c r="AM34" s="105" t="str">
        <f t="shared" si="27"/>
        <v/>
      </c>
      <c r="AN34" s="105" t="str">
        <f t="shared" si="28"/>
        <v/>
      </c>
      <c r="AO34" s="105" t="str">
        <f t="shared" si="29"/>
        <v/>
      </c>
      <c r="AP34" s="105" t="str">
        <f t="shared" si="18"/>
        <v>fuerte</v>
      </c>
      <c r="AQ34" s="257">
        <f>AVERAGE(AC34)</f>
        <v>100</v>
      </c>
      <c r="AR34" s="262" t="str">
        <f>IF(AQ34&gt;=96,"fuerte",IF(AQ34&gt;=85,"moderado","débil"))</f>
        <v>fuerte</v>
      </c>
      <c r="AS34" s="99">
        <f>IF(AND($M34="Directamente",' Riesgos Gestión'!$AR34="fuerte"),2,"")</f>
        <v>2</v>
      </c>
      <c r="AT34" s="99" t="str">
        <f>IF(AND($N34="Directamente",' Riesgos Gestión'!$AR34="fuerte"),2,"")</f>
        <v/>
      </c>
      <c r="AU34" s="99" t="str">
        <f>IF(AND($M34="Directamente",' Riesgos Gestión'!$AR34="No disminuye"),2,"")</f>
        <v/>
      </c>
      <c r="AV34" s="99">
        <f>IF(AND($N34="Indirectamente",' Riesgos Gestión'!$AR34="fuerte"),1,"")</f>
        <v>1</v>
      </c>
      <c r="AW34" s="99" t="str">
        <f>IF(AND($N34="No disminuye",' Riesgos Gestión'!$AR34="fuerte"),0,"")</f>
        <v/>
      </c>
      <c r="AX34" s="99" t="str">
        <f>IF(AND($N34="Directamente",' Riesgos Gestión'!$AR34="Moderado"),2,"")</f>
        <v/>
      </c>
      <c r="AY34" s="99" t="str">
        <f>IF(AND($M34="Directamente",' Riesgos Gestión'!$AR34="Moderado"),1,"")</f>
        <v/>
      </c>
      <c r="AZ34" s="99" t="str">
        <f>IF(AND($N34="Indirectamente",' Riesgos Gestión'!$AR34="Moderado"),1,"")</f>
        <v/>
      </c>
      <c r="BA34" s="99" t="str">
        <f>IF(AND($M34="No disminuye",' Riesgos Gestión'!$AR34="Moderado"),1,"")</f>
        <v/>
      </c>
      <c r="BB34" s="99" t="str">
        <f>IF(AND($N34="No disminuye",' Riesgos Gestión'!$AR34="Moderado"),0,"")</f>
        <v/>
      </c>
      <c r="BC34" s="99" t="str">
        <f t="shared" si="36"/>
        <v>2</v>
      </c>
      <c r="BD34" s="99" t="str">
        <f t="shared" si="16"/>
        <v>1</v>
      </c>
      <c r="BE34" s="257">
        <f t="shared" si="30"/>
        <v>1</v>
      </c>
      <c r="BF34" s="257">
        <f t="shared" si="31"/>
        <v>1</v>
      </c>
      <c r="BG34" s="266" t="str">
        <f>VLOOKUP(BE34&amp;"-"&amp;BF34,zona,2,0)</f>
        <v>Bajo</v>
      </c>
      <c r="BH34" s="61" t="s">
        <v>520</v>
      </c>
      <c r="BI34" s="271" t="s">
        <v>521</v>
      </c>
      <c r="BJ34" s="271" t="s">
        <v>606</v>
      </c>
      <c r="BK34" s="391"/>
      <c r="BL34" s="61"/>
      <c r="BM34" s="61"/>
      <c r="BN34" s="61"/>
      <c r="BO34" s="175" t="s">
        <v>47</v>
      </c>
    </row>
    <row r="35" spans="1:67" s="12" customFormat="1" ht="105">
      <c r="A35" s="411"/>
      <c r="B35" s="433"/>
      <c r="C35" s="443" t="s">
        <v>267</v>
      </c>
      <c r="D35" s="443" t="s">
        <v>268</v>
      </c>
      <c r="E35" s="445" t="s">
        <v>28</v>
      </c>
      <c r="F35" s="116" t="s">
        <v>407</v>
      </c>
      <c r="G35" s="447" t="s">
        <v>269</v>
      </c>
      <c r="H35" s="406">
        <v>2</v>
      </c>
      <c r="I35" s="314">
        <v>3</v>
      </c>
      <c r="J35" s="119" t="str">
        <f>CONCATENATE(H35,"-",I35)</f>
        <v>2-3</v>
      </c>
      <c r="K35" s="406" t="str">
        <f>VLOOKUP(J35,Hoja2!$G$15:$H$39,2,0)</f>
        <v>Moderado</v>
      </c>
      <c r="L35" s="10" t="s">
        <v>409</v>
      </c>
      <c r="M35" s="124" t="s">
        <v>171</v>
      </c>
      <c r="N35" s="124" t="s">
        <v>169</v>
      </c>
      <c r="O35" s="124" t="s">
        <v>108</v>
      </c>
      <c r="P35" s="73">
        <f t="shared" si="0"/>
        <v>15</v>
      </c>
      <c r="Q35" s="124" t="s">
        <v>113</v>
      </c>
      <c r="R35" s="73">
        <f t="shared" si="1"/>
        <v>15</v>
      </c>
      <c r="S35" s="124" t="s">
        <v>115</v>
      </c>
      <c r="T35" s="73">
        <f t="shared" si="2"/>
        <v>15</v>
      </c>
      <c r="U35" s="125" t="s">
        <v>125</v>
      </c>
      <c r="V35" s="73">
        <f t="shared" si="3"/>
        <v>15</v>
      </c>
      <c r="W35" s="125" t="s">
        <v>117</v>
      </c>
      <c r="X35" s="73">
        <f t="shared" si="4"/>
        <v>15</v>
      </c>
      <c r="Y35" s="125" t="s">
        <v>119</v>
      </c>
      <c r="Z35" s="73">
        <f t="shared" si="5"/>
        <v>15</v>
      </c>
      <c r="AA35" s="125" t="s">
        <v>121</v>
      </c>
      <c r="AB35" s="73">
        <f t="shared" si="6"/>
        <v>10</v>
      </c>
      <c r="AC35" s="73">
        <f t="shared" si="34"/>
        <v>100</v>
      </c>
      <c r="AD35" s="247" t="str">
        <f t="shared" si="35"/>
        <v>fuerte</v>
      </c>
      <c r="AE35" s="105" t="s">
        <v>163</v>
      </c>
      <c r="AF35" s="105" t="str">
        <f t="shared" si="17"/>
        <v>fuerte</v>
      </c>
      <c r="AG35" s="105" t="str">
        <f t="shared" si="21"/>
        <v>fuerte</v>
      </c>
      <c r="AH35" s="105" t="str">
        <f t="shared" si="22"/>
        <v/>
      </c>
      <c r="AI35" s="105" t="str">
        <f t="shared" si="23"/>
        <v/>
      </c>
      <c r="AJ35" s="105" t="str">
        <f t="shared" si="24"/>
        <v/>
      </c>
      <c r="AK35" s="105" t="str">
        <f t="shared" si="25"/>
        <v/>
      </c>
      <c r="AL35" s="105" t="str">
        <f t="shared" si="26"/>
        <v/>
      </c>
      <c r="AM35" s="105" t="str">
        <f t="shared" si="27"/>
        <v/>
      </c>
      <c r="AN35" s="105" t="str">
        <f t="shared" si="28"/>
        <v/>
      </c>
      <c r="AO35" s="105" t="str">
        <f t="shared" si="29"/>
        <v/>
      </c>
      <c r="AP35" s="105" t="str">
        <f t="shared" si="18"/>
        <v>fuerte</v>
      </c>
      <c r="AQ35" s="314">
        <f>AVERAGE(AC35:AC36)</f>
        <v>97.5</v>
      </c>
      <c r="AR35" s="397" t="str">
        <f>IF(AQ35&gt;=96,"fuerte",IF(AQ35&gt;=85,"moderado","débil"))</f>
        <v>fuerte</v>
      </c>
      <c r="AS35" s="99" t="str">
        <f>IF(AND($M35="Directamente",' Riesgos Gestión'!$AR35="fuerte"),2,"")</f>
        <v/>
      </c>
      <c r="AT35" s="99">
        <f>IF(AND($N35="Directamente",' Riesgos Gestión'!$AR35="fuerte"),2,"")</f>
        <v>2</v>
      </c>
      <c r="AU35" s="99" t="str">
        <f>IF(AND($M35="Directamente",' Riesgos Gestión'!$AR35="No disminuye"),2,"")</f>
        <v/>
      </c>
      <c r="AV35" s="99" t="str">
        <f>IF(AND($N35="Indirectamente",' Riesgos Gestión'!$AR35="fuerte"),1,"")</f>
        <v/>
      </c>
      <c r="AW35" s="99" t="str">
        <f>IF(AND($N35="No disminuye",' Riesgos Gestión'!$AR35="fuerte"),0,"")</f>
        <v/>
      </c>
      <c r="AX35" s="99" t="str">
        <f>IF(AND($N35="Directamente",' Riesgos Gestión'!$AR35="Moderado"),2,"")</f>
        <v/>
      </c>
      <c r="AY35" s="99" t="str">
        <f>IF(AND($M35="Directamente",' Riesgos Gestión'!$AR35="Moderado"),1,"")</f>
        <v/>
      </c>
      <c r="AZ35" s="99" t="str">
        <f>IF(AND($N35="Indirectamente",' Riesgos Gestión'!$AR35="Moderado"),1,"")</f>
        <v/>
      </c>
      <c r="BA35" s="99" t="str">
        <f>IF(AND($M35="No disminuye",' Riesgos Gestión'!$AR35="Moderado"),1,"")</f>
        <v/>
      </c>
      <c r="BB35" s="99" t="str">
        <f>IF(AND($N35="No disminuye",' Riesgos Gestión'!$AR35="Moderado"),0,"")</f>
        <v/>
      </c>
      <c r="BC35" s="397" t="str">
        <f>CONCATENATE(AS35&amp;AU35&amp;AY35&amp;BA35)</f>
        <v/>
      </c>
      <c r="BD35" s="397" t="str">
        <f t="shared" si="16"/>
        <v>2</v>
      </c>
      <c r="BE35" s="397">
        <f t="shared" si="30"/>
        <v>2</v>
      </c>
      <c r="BF35" s="397">
        <f t="shared" si="31"/>
        <v>1</v>
      </c>
      <c r="BG35" s="406" t="str">
        <f>VLOOKUP(BE35&amp;"-"&amp;BF35,zona,2,0)</f>
        <v>Bajo</v>
      </c>
      <c r="BH35" s="61" t="s">
        <v>522</v>
      </c>
      <c r="BI35" s="271" t="s">
        <v>525</v>
      </c>
      <c r="BJ35" s="271" t="s">
        <v>607</v>
      </c>
      <c r="BK35" s="391"/>
      <c r="BL35" s="61"/>
      <c r="BM35" s="61"/>
      <c r="BN35" s="61"/>
      <c r="BO35" s="175"/>
    </row>
    <row r="36" spans="1:67" s="12" customFormat="1" ht="120.75" thickBot="1">
      <c r="A36" s="410"/>
      <c r="B36" s="431"/>
      <c r="C36" s="444"/>
      <c r="D36" s="444"/>
      <c r="E36" s="446"/>
      <c r="F36" s="152" t="s">
        <v>408</v>
      </c>
      <c r="G36" s="448"/>
      <c r="H36" s="407"/>
      <c r="I36" s="392"/>
      <c r="J36" s="121" t="str">
        <f>CONCATENATE(H36,"-",I36)</f>
        <v>-</v>
      </c>
      <c r="K36" s="407"/>
      <c r="L36" s="216" t="s">
        <v>270</v>
      </c>
      <c r="M36" s="217" t="s">
        <v>169</v>
      </c>
      <c r="N36" s="217" t="s">
        <v>170</v>
      </c>
      <c r="O36" s="217" t="s">
        <v>108</v>
      </c>
      <c r="P36" s="129">
        <f t="shared" si="0"/>
        <v>15</v>
      </c>
      <c r="Q36" s="217" t="s">
        <v>113</v>
      </c>
      <c r="R36" s="129">
        <f t="shared" si="1"/>
        <v>15</v>
      </c>
      <c r="S36" s="217" t="s">
        <v>115</v>
      </c>
      <c r="T36" s="129">
        <f t="shared" si="2"/>
        <v>15</v>
      </c>
      <c r="U36" s="218" t="s">
        <v>126</v>
      </c>
      <c r="V36" s="129">
        <f t="shared" si="3"/>
        <v>10</v>
      </c>
      <c r="W36" s="218" t="s">
        <v>117</v>
      </c>
      <c r="X36" s="129">
        <f t="shared" si="4"/>
        <v>15</v>
      </c>
      <c r="Y36" s="218" t="s">
        <v>119</v>
      </c>
      <c r="Z36" s="129">
        <f t="shared" si="5"/>
        <v>15</v>
      </c>
      <c r="AA36" s="218" t="s">
        <v>121</v>
      </c>
      <c r="AB36" s="129">
        <f t="shared" si="6"/>
        <v>10</v>
      </c>
      <c r="AC36" s="129">
        <f t="shared" si="34"/>
        <v>95</v>
      </c>
      <c r="AD36" s="255" t="str">
        <f t="shared" si="35"/>
        <v>Moderado</v>
      </c>
      <c r="AE36" s="111" t="s">
        <v>163</v>
      </c>
      <c r="AF36" s="111" t="str">
        <f t="shared" si="17"/>
        <v>fuerte</v>
      </c>
      <c r="AG36" s="111" t="str">
        <f t="shared" si="21"/>
        <v/>
      </c>
      <c r="AH36" s="111" t="str">
        <f t="shared" si="22"/>
        <v/>
      </c>
      <c r="AI36" s="111" t="str">
        <f t="shared" si="23"/>
        <v/>
      </c>
      <c r="AJ36" s="111" t="str">
        <f t="shared" si="24"/>
        <v>moderado</v>
      </c>
      <c r="AK36" s="111" t="str">
        <f t="shared" si="25"/>
        <v/>
      </c>
      <c r="AL36" s="111" t="str">
        <f t="shared" si="26"/>
        <v/>
      </c>
      <c r="AM36" s="111" t="str">
        <f t="shared" si="27"/>
        <v/>
      </c>
      <c r="AN36" s="111" t="str">
        <f t="shared" si="28"/>
        <v/>
      </c>
      <c r="AO36" s="111" t="str">
        <f t="shared" si="29"/>
        <v/>
      </c>
      <c r="AP36" s="111" t="str">
        <f t="shared" si="18"/>
        <v>moderado</v>
      </c>
      <c r="AQ36" s="392"/>
      <c r="AR36" s="398"/>
      <c r="AS36" s="131" t="str">
        <f>IF(AND($M36="Directamente",' Riesgos Gestión'!$AR36="fuerte"),2,"")</f>
        <v/>
      </c>
      <c r="AT36" s="131" t="str">
        <f>IF(AND($N36="Directamente",' Riesgos Gestión'!$AR36="fuerte"),2,"")</f>
        <v/>
      </c>
      <c r="AU36" s="131" t="str">
        <f>IF(AND($M36="Directamente",' Riesgos Gestión'!$AR36="No disminuye"),2,"")</f>
        <v/>
      </c>
      <c r="AV36" s="131" t="str">
        <f>IF(AND($N36="Indirectamente",' Riesgos Gestión'!$AR36="fuerte"),1,"")</f>
        <v/>
      </c>
      <c r="AW36" s="131" t="str">
        <f>IF(AND($N36="No disminuye",' Riesgos Gestión'!$AR36="fuerte"),0,"")</f>
        <v/>
      </c>
      <c r="AX36" s="131" t="str">
        <f>IF(AND($N36="Directamente",' Riesgos Gestión'!$AR36="Moderado"),2,"")</f>
        <v/>
      </c>
      <c r="AY36" s="131" t="str">
        <f>IF(AND($M36="Directamente",' Riesgos Gestión'!$AR36="Moderado"),1,"")</f>
        <v/>
      </c>
      <c r="AZ36" s="131" t="str">
        <f>IF(AND($N36="Indirectamente",' Riesgos Gestión'!$AR36="Moderado"),1,"")</f>
        <v/>
      </c>
      <c r="BA36" s="131" t="str">
        <f>IF(AND($M36="No disminuye",' Riesgos Gestión'!$AR36="Moderado"),1,"")</f>
        <v/>
      </c>
      <c r="BB36" s="131" t="str">
        <f>IF(AND($N36="No disminuye",' Riesgos Gestión'!$AR36="Moderado"),0,"")</f>
        <v/>
      </c>
      <c r="BC36" s="398"/>
      <c r="BD36" s="398" t="str">
        <f t="shared" si="16"/>
        <v/>
      </c>
      <c r="BE36" s="398">
        <f t="shared" si="30"/>
        <v>0</v>
      </c>
      <c r="BF36" s="398">
        <f t="shared" si="31"/>
        <v>0</v>
      </c>
      <c r="BG36" s="407"/>
      <c r="BH36" s="61" t="s">
        <v>524</v>
      </c>
      <c r="BI36" s="277" t="s">
        <v>523</v>
      </c>
      <c r="BJ36" s="277" t="s">
        <v>608</v>
      </c>
      <c r="BK36" s="299"/>
      <c r="BL36" s="199"/>
      <c r="BM36" s="199"/>
      <c r="BN36" s="199"/>
      <c r="BO36" s="200"/>
    </row>
    <row r="37" spans="1:67" s="12" customFormat="1" ht="133.5" customHeight="1">
      <c r="A37" s="409" t="s">
        <v>372</v>
      </c>
      <c r="B37" s="412" t="s">
        <v>271</v>
      </c>
      <c r="C37" s="336" t="s">
        <v>272</v>
      </c>
      <c r="D37" s="336" t="s">
        <v>410</v>
      </c>
      <c r="E37" s="416" t="s">
        <v>28</v>
      </c>
      <c r="F37" s="193" t="s">
        <v>273</v>
      </c>
      <c r="G37" s="336" t="s">
        <v>380</v>
      </c>
      <c r="H37" s="338">
        <v>2</v>
      </c>
      <c r="I37" s="306">
        <v>2</v>
      </c>
      <c r="J37" s="194" t="str">
        <f>CONCATENATE(H37,"-",I37)</f>
        <v>2-2</v>
      </c>
      <c r="K37" s="338" t="str">
        <f>VLOOKUP(J37,Hoja2!$G$15:$H$39,2,0)</f>
        <v>Bajo</v>
      </c>
      <c r="L37" s="172" t="s">
        <v>274</v>
      </c>
      <c r="M37" s="252" t="s">
        <v>171</v>
      </c>
      <c r="N37" s="252" t="s">
        <v>170</v>
      </c>
      <c r="O37" s="252" t="s">
        <v>108</v>
      </c>
      <c r="P37" s="160">
        <f t="shared" si="0"/>
        <v>15</v>
      </c>
      <c r="Q37" s="252" t="s">
        <v>113</v>
      </c>
      <c r="R37" s="160">
        <f t="shared" si="1"/>
        <v>15</v>
      </c>
      <c r="S37" s="252" t="s">
        <v>115</v>
      </c>
      <c r="T37" s="160">
        <f t="shared" si="2"/>
        <v>15</v>
      </c>
      <c r="U37" s="161" t="s">
        <v>125</v>
      </c>
      <c r="V37" s="160">
        <f t="shared" si="3"/>
        <v>15</v>
      </c>
      <c r="W37" s="161" t="s">
        <v>117</v>
      </c>
      <c r="X37" s="160">
        <f t="shared" si="4"/>
        <v>15</v>
      </c>
      <c r="Y37" s="161" t="s">
        <v>119</v>
      </c>
      <c r="Z37" s="160">
        <f t="shared" si="5"/>
        <v>15</v>
      </c>
      <c r="AA37" s="161" t="s">
        <v>121</v>
      </c>
      <c r="AB37" s="160">
        <f t="shared" si="6"/>
        <v>10</v>
      </c>
      <c r="AC37" s="160">
        <f t="shared" si="34"/>
        <v>100</v>
      </c>
      <c r="AD37" s="251" t="str">
        <f t="shared" si="35"/>
        <v>fuerte</v>
      </c>
      <c r="AE37" s="162" t="s">
        <v>163</v>
      </c>
      <c r="AF37" s="162" t="str">
        <f t="shared" si="17"/>
        <v>fuerte</v>
      </c>
      <c r="AG37" s="162" t="str">
        <f t="shared" si="21"/>
        <v>fuerte</v>
      </c>
      <c r="AH37" s="162" t="str">
        <f t="shared" si="22"/>
        <v/>
      </c>
      <c r="AI37" s="162" t="str">
        <f t="shared" si="23"/>
        <v/>
      </c>
      <c r="AJ37" s="162" t="str">
        <f t="shared" si="24"/>
        <v/>
      </c>
      <c r="AK37" s="162" t="str">
        <f t="shared" si="25"/>
        <v/>
      </c>
      <c r="AL37" s="162" t="str">
        <f t="shared" si="26"/>
        <v/>
      </c>
      <c r="AM37" s="162" t="str">
        <f t="shared" si="27"/>
        <v/>
      </c>
      <c r="AN37" s="162" t="str">
        <f t="shared" si="28"/>
        <v/>
      </c>
      <c r="AO37" s="162" t="str">
        <f t="shared" si="29"/>
        <v/>
      </c>
      <c r="AP37" s="162" t="str">
        <f t="shared" si="18"/>
        <v>fuerte</v>
      </c>
      <c r="AQ37" s="306">
        <f>AVERAGE(AC37:AC39)</f>
        <v>98.333333333333329</v>
      </c>
      <c r="AR37" s="401" t="str">
        <f>IF(AQ37&gt;=96,"fuerte",IF(AQ37&gt;=85,"moderado","débil"))</f>
        <v>fuerte</v>
      </c>
      <c r="AS37" s="164" t="str">
        <f>IF(AND($M37="Directamente",' Riesgos Gestión'!$AR37="fuerte"),2,"")</f>
        <v/>
      </c>
      <c r="AT37" s="164" t="str">
        <f>IF(AND($N37="Directamente",' Riesgos Gestión'!$AR37="fuerte"),2,"")</f>
        <v/>
      </c>
      <c r="AU37" s="164" t="str">
        <f>IF(AND($M37="Directamente",' Riesgos Gestión'!$AR37="No disminuye"),2,"")</f>
        <v/>
      </c>
      <c r="AV37" s="164">
        <f>IF(AND($N37="Indirectamente",' Riesgos Gestión'!$AR37="fuerte"),1,"")</f>
        <v>1</v>
      </c>
      <c r="AW37" s="164" t="str">
        <f>IF(AND($N37="No disminuye",' Riesgos Gestión'!$AR37="fuerte"),0,"")</f>
        <v/>
      </c>
      <c r="AX37" s="164" t="str">
        <f>IF(AND($N37="Directamente",' Riesgos Gestión'!$AR37="Moderado"),2,"")</f>
        <v/>
      </c>
      <c r="AY37" s="164" t="str">
        <f>IF(AND($M37="Directamente",' Riesgos Gestión'!$AR37="Moderado"),1,"")</f>
        <v/>
      </c>
      <c r="AZ37" s="164" t="str">
        <f>IF(AND($N37="Indirectamente",' Riesgos Gestión'!$AR37="Moderado"),1,"")</f>
        <v/>
      </c>
      <c r="BA37" s="164" t="str">
        <f>IF(AND($M37="No disminuye",' Riesgos Gestión'!$AR37="Moderado"),1,"")</f>
        <v/>
      </c>
      <c r="BB37" s="164" t="str">
        <f>IF(AND($N37="No disminuye",' Riesgos Gestión'!$AR37="Moderado"),0,"")</f>
        <v/>
      </c>
      <c r="BC37" s="401" t="str">
        <f t="shared" si="36"/>
        <v/>
      </c>
      <c r="BD37" s="401" t="str">
        <f t="shared" si="16"/>
        <v>1</v>
      </c>
      <c r="BE37" s="401">
        <f t="shared" si="30"/>
        <v>2</v>
      </c>
      <c r="BF37" s="401">
        <f t="shared" si="31"/>
        <v>1</v>
      </c>
      <c r="BG37" s="338" t="str">
        <f>VLOOKUP(BE37&amp;"-"&amp;BF37,zona,2,0)</f>
        <v>Bajo</v>
      </c>
      <c r="BH37" s="270" t="s">
        <v>571</v>
      </c>
      <c r="BI37" s="270" t="s">
        <v>572</v>
      </c>
      <c r="BJ37" s="270" t="s">
        <v>576</v>
      </c>
      <c r="BK37" s="298" t="s">
        <v>47</v>
      </c>
      <c r="BL37" s="173"/>
      <c r="BM37" s="173"/>
      <c r="BN37" s="173"/>
      <c r="BO37" s="174" t="s">
        <v>47</v>
      </c>
    </row>
    <row r="38" spans="1:67" s="12" customFormat="1" ht="151.5" customHeight="1">
      <c r="A38" s="411"/>
      <c r="B38" s="413"/>
      <c r="C38" s="432"/>
      <c r="D38" s="432"/>
      <c r="E38" s="434"/>
      <c r="F38" s="110" t="s">
        <v>275</v>
      </c>
      <c r="G38" s="432"/>
      <c r="H38" s="319"/>
      <c r="I38" s="314"/>
      <c r="J38" s="106"/>
      <c r="K38" s="319"/>
      <c r="L38" s="96" t="s">
        <v>276</v>
      </c>
      <c r="M38" s="249" t="s">
        <v>169</v>
      </c>
      <c r="N38" s="249" t="s">
        <v>171</v>
      </c>
      <c r="O38" s="249" t="s">
        <v>108</v>
      </c>
      <c r="P38" s="73">
        <f t="shared" si="0"/>
        <v>15</v>
      </c>
      <c r="Q38" s="249" t="s">
        <v>113</v>
      </c>
      <c r="R38" s="73">
        <f t="shared" si="1"/>
        <v>15</v>
      </c>
      <c r="S38" s="249" t="s">
        <v>115</v>
      </c>
      <c r="T38" s="73">
        <f t="shared" si="2"/>
        <v>15</v>
      </c>
      <c r="U38" s="11" t="s">
        <v>126</v>
      </c>
      <c r="V38" s="73">
        <f t="shared" si="3"/>
        <v>10</v>
      </c>
      <c r="W38" s="11" t="s">
        <v>117</v>
      </c>
      <c r="X38" s="73">
        <f t="shared" si="4"/>
        <v>15</v>
      </c>
      <c r="Y38" s="11" t="s">
        <v>119</v>
      </c>
      <c r="Z38" s="73">
        <f t="shared" si="5"/>
        <v>15</v>
      </c>
      <c r="AA38" s="11" t="s">
        <v>121</v>
      </c>
      <c r="AB38" s="73">
        <f t="shared" si="6"/>
        <v>10</v>
      </c>
      <c r="AC38" s="73">
        <f t="shared" si="34"/>
        <v>95</v>
      </c>
      <c r="AD38" s="247" t="str">
        <f t="shared" si="35"/>
        <v>Moderado</v>
      </c>
      <c r="AE38" s="105" t="s">
        <v>163</v>
      </c>
      <c r="AF38" s="105" t="str">
        <f t="shared" si="17"/>
        <v>fuerte</v>
      </c>
      <c r="AG38" s="105" t="str">
        <f t="shared" si="21"/>
        <v/>
      </c>
      <c r="AH38" s="105" t="str">
        <f t="shared" si="22"/>
        <v/>
      </c>
      <c r="AI38" s="105" t="str">
        <f t="shared" si="23"/>
        <v/>
      </c>
      <c r="AJ38" s="105" t="str">
        <f t="shared" si="24"/>
        <v>moderado</v>
      </c>
      <c r="AK38" s="105" t="str">
        <f t="shared" si="25"/>
        <v/>
      </c>
      <c r="AL38" s="105" t="str">
        <f t="shared" si="26"/>
        <v/>
      </c>
      <c r="AM38" s="105" t="str">
        <f t="shared" si="27"/>
        <v/>
      </c>
      <c r="AN38" s="105" t="str">
        <f t="shared" si="28"/>
        <v/>
      </c>
      <c r="AO38" s="105" t="str">
        <f t="shared" si="29"/>
        <v/>
      </c>
      <c r="AP38" s="105" t="str">
        <f t="shared" si="18"/>
        <v>moderado</v>
      </c>
      <c r="AQ38" s="314"/>
      <c r="AR38" s="397"/>
      <c r="AS38" s="99" t="str">
        <f>IF(AND($M38="Directamente",' Riesgos Gestión'!$AR38="fuerte"),2,"")</f>
        <v/>
      </c>
      <c r="AT38" s="99" t="str">
        <f>IF(AND($N38="Directamente",' Riesgos Gestión'!$AR38="fuerte"),2,"")</f>
        <v/>
      </c>
      <c r="AU38" s="99" t="str">
        <f>IF(AND($M38="Directamente",' Riesgos Gestión'!$AR38="No disminuye"),2,"")</f>
        <v/>
      </c>
      <c r="AV38" s="99" t="str">
        <f>IF(AND($N38="Indirectamente",' Riesgos Gestión'!$AR38="fuerte"),1,"")</f>
        <v/>
      </c>
      <c r="AW38" s="99" t="str">
        <f>IF(AND($N38="No disminuye",' Riesgos Gestión'!$AR38="fuerte"),0,"")</f>
        <v/>
      </c>
      <c r="AX38" s="99" t="str">
        <f>IF(AND($N38="Directamente",' Riesgos Gestión'!$AR38="Moderado"),2,"")</f>
        <v/>
      </c>
      <c r="AY38" s="99" t="str">
        <f>IF(AND($M38="Directamente",' Riesgos Gestión'!$AR38="Moderado"),1,"")</f>
        <v/>
      </c>
      <c r="AZ38" s="99" t="str">
        <f>IF(AND($N38="Indirectamente",' Riesgos Gestión'!$AR38="Moderado"),1,"")</f>
        <v/>
      </c>
      <c r="BA38" s="99" t="str">
        <f>IF(AND($M38="No disminuye",' Riesgos Gestión'!$AR38="Moderado"),1,"")</f>
        <v/>
      </c>
      <c r="BB38" s="99" t="str">
        <f>IF(AND($N38="No disminuye",' Riesgos Gestión'!$AR38="Moderado"),0,"")</f>
        <v/>
      </c>
      <c r="BC38" s="397"/>
      <c r="BD38" s="397" t="str">
        <f t="shared" si="16"/>
        <v/>
      </c>
      <c r="BE38" s="397">
        <f t="shared" si="30"/>
        <v>0</v>
      </c>
      <c r="BF38" s="397">
        <f t="shared" si="31"/>
        <v>0</v>
      </c>
      <c r="BG38" s="319" t="e">
        <f>VLOOKUP(BE38&amp;"-"&amp;BF38,zona,2,0)</f>
        <v>#N/A</v>
      </c>
      <c r="BH38" s="271" t="s">
        <v>526</v>
      </c>
      <c r="BI38" s="271" t="s">
        <v>573</v>
      </c>
      <c r="BJ38" s="271" t="s">
        <v>574</v>
      </c>
      <c r="BK38" s="391"/>
      <c r="BL38" s="61"/>
      <c r="BM38" s="61"/>
      <c r="BN38" s="61"/>
      <c r="BO38" s="175"/>
    </row>
    <row r="39" spans="1:67" s="12" customFormat="1" ht="123" customHeight="1">
      <c r="A39" s="411"/>
      <c r="B39" s="413"/>
      <c r="C39" s="432"/>
      <c r="D39" s="432"/>
      <c r="E39" s="434"/>
      <c r="F39" s="110" t="s">
        <v>277</v>
      </c>
      <c r="G39" s="432"/>
      <c r="H39" s="319"/>
      <c r="I39" s="314"/>
      <c r="J39" s="106" t="str">
        <f>CONCATENATE(H39,"-",I39)</f>
        <v>-</v>
      </c>
      <c r="K39" s="319"/>
      <c r="L39" s="96" t="s">
        <v>278</v>
      </c>
      <c r="M39" s="249" t="s">
        <v>169</v>
      </c>
      <c r="N39" s="249" t="s">
        <v>171</v>
      </c>
      <c r="O39" s="249" t="s">
        <v>108</v>
      </c>
      <c r="P39" s="73">
        <f t="shared" si="0"/>
        <v>15</v>
      </c>
      <c r="Q39" s="249" t="s">
        <v>113</v>
      </c>
      <c r="R39" s="73">
        <f t="shared" si="1"/>
        <v>15</v>
      </c>
      <c r="S39" s="249" t="s">
        <v>115</v>
      </c>
      <c r="T39" s="73">
        <f t="shared" si="2"/>
        <v>15</v>
      </c>
      <c r="U39" s="11" t="s">
        <v>125</v>
      </c>
      <c r="V39" s="73">
        <f t="shared" si="3"/>
        <v>15</v>
      </c>
      <c r="W39" s="11" t="s">
        <v>117</v>
      </c>
      <c r="X39" s="73">
        <f t="shared" si="4"/>
        <v>15</v>
      </c>
      <c r="Y39" s="11" t="s">
        <v>119</v>
      </c>
      <c r="Z39" s="73">
        <f t="shared" si="5"/>
        <v>15</v>
      </c>
      <c r="AA39" s="11" t="s">
        <v>121</v>
      </c>
      <c r="AB39" s="73">
        <f t="shared" si="6"/>
        <v>10</v>
      </c>
      <c r="AC39" s="73">
        <f t="shared" si="34"/>
        <v>100</v>
      </c>
      <c r="AD39" s="247" t="str">
        <f t="shared" si="35"/>
        <v>fuerte</v>
      </c>
      <c r="AE39" s="105" t="s">
        <v>165</v>
      </c>
      <c r="AF39" s="105" t="str">
        <f t="shared" si="17"/>
        <v>débil</v>
      </c>
      <c r="AG39" s="105" t="str">
        <f t="shared" si="21"/>
        <v/>
      </c>
      <c r="AH39" s="105" t="str">
        <f t="shared" si="22"/>
        <v/>
      </c>
      <c r="AI39" s="105" t="str">
        <f t="shared" si="23"/>
        <v>débil</v>
      </c>
      <c r="AJ39" s="105" t="str">
        <f t="shared" si="24"/>
        <v/>
      </c>
      <c r="AK39" s="105" t="str">
        <f t="shared" si="25"/>
        <v/>
      </c>
      <c r="AL39" s="105" t="str">
        <f t="shared" si="26"/>
        <v/>
      </c>
      <c r="AM39" s="105" t="str">
        <f t="shared" si="27"/>
        <v/>
      </c>
      <c r="AN39" s="105" t="str">
        <f t="shared" si="28"/>
        <v/>
      </c>
      <c r="AO39" s="105" t="str">
        <f t="shared" si="29"/>
        <v/>
      </c>
      <c r="AP39" s="105" t="str">
        <f t="shared" si="18"/>
        <v>débil</v>
      </c>
      <c r="AQ39" s="314"/>
      <c r="AR39" s="397"/>
      <c r="AS39" s="99" t="str">
        <f>IF(AND($M39="Directamente",' Riesgos Gestión'!$AR39="fuerte"),2,"")</f>
        <v/>
      </c>
      <c r="AT39" s="99" t="str">
        <f>IF(AND($N39="Directamente",' Riesgos Gestión'!$AR39="fuerte"),2,"")</f>
        <v/>
      </c>
      <c r="AU39" s="99" t="str">
        <f>IF(AND($M39="Directamente",' Riesgos Gestión'!$AR39="No disminuye"),2,"")</f>
        <v/>
      </c>
      <c r="AV39" s="99" t="str">
        <f>IF(AND($N39="Indirectamente",' Riesgos Gestión'!$AR39="fuerte"),1,"")</f>
        <v/>
      </c>
      <c r="AW39" s="99" t="str">
        <f>IF(AND($N39="No disminuye",' Riesgos Gestión'!$AR39="fuerte"),0,"")</f>
        <v/>
      </c>
      <c r="AX39" s="99" t="str">
        <f>IF(AND($N39="Directamente",' Riesgos Gestión'!$AR39="Moderado"),2,"")</f>
        <v/>
      </c>
      <c r="AY39" s="99" t="str">
        <f>IF(AND($M39="Directamente",' Riesgos Gestión'!$AR39="Moderado"),1,"")</f>
        <v/>
      </c>
      <c r="AZ39" s="99" t="str">
        <f>IF(AND($N39="Indirectamente",' Riesgos Gestión'!$AR39="Moderado"),1,"")</f>
        <v/>
      </c>
      <c r="BA39" s="99" t="str">
        <f>IF(AND($M39="No disminuye",' Riesgos Gestión'!$AR39="Moderado"),1,"")</f>
        <v/>
      </c>
      <c r="BB39" s="99" t="str">
        <f>IF(AND($N39="No disminuye",' Riesgos Gestión'!$AR39="Moderado"),0,"")</f>
        <v/>
      </c>
      <c r="BC39" s="397"/>
      <c r="BD39" s="397" t="str">
        <f t="shared" si="16"/>
        <v/>
      </c>
      <c r="BE39" s="397">
        <f t="shared" si="30"/>
        <v>0</v>
      </c>
      <c r="BF39" s="397">
        <f t="shared" si="31"/>
        <v>0</v>
      </c>
      <c r="BG39" s="319" t="e">
        <f>VLOOKUP(BE39&amp;"-"&amp;BF39,zona,2,0)</f>
        <v>#N/A</v>
      </c>
      <c r="BH39" s="271" t="s">
        <v>527</v>
      </c>
      <c r="BI39" s="271" t="s">
        <v>528</v>
      </c>
      <c r="BJ39" s="297" t="s">
        <v>621</v>
      </c>
      <c r="BK39" s="313"/>
      <c r="BL39" s="61"/>
      <c r="BM39" s="61"/>
      <c r="BN39" s="61"/>
      <c r="BO39" s="175"/>
    </row>
    <row r="40" spans="1:67" s="12" customFormat="1" ht="135.75" customHeight="1">
      <c r="A40" s="411"/>
      <c r="B40" s="413"/>
      <c r="C40" s="432" t="s">
        <v>279</v>
      </c>
      <c r="D40" s="432" t="s">
        <v>280</v>
      </c>
      <c r="E40" s="434" t="s">
        <v>28</v>
      </c>
      <c r="F40" s="110" t="s">
        <v>281</v>
      </c>
      <c r="G40" s="432" t="s">
        <v>381</v>
      </c>
      <c r="H40" s="439">
        <v>2</v>
      </c>
      <c r="I40" s="439">
        <v>3</v>
      </c>
      <c r="J40" s="106" t="str">
        <f>CONCATENATE(H40,"-",I40)</f>
        <v>2-3</v>
      </c>
      <c r="K40" s="399" t="str">
        <f>VLOOKUP(J40,Hoja2!$G$15:$H$39,2,0)</f>
        <v>Moderado</v>
      </c>
      <c r="L40" s="10" t="s">
        <v>562</v>
      </c>
      <c r="M40" s="249" t="s">
        <v>169</v>
      </c>
      <c r="N40" s="249" t="s">
        <v>171</v>
      </c>
      <c r="O40" s="249" t="s">
        <v>108</v>
      </c>
      <c r="P40" s="73">
        <f t="shared" si="0"/>
        <v>15</v>
      </c>
      <c r="Q40" s="249" t="s">
        <v>113</v>
      </c>
      <c r="R40" s="73">
        <f t="shared" si="1"/>
        <v>15</v>
      </c>
      <c r="S40" s="249" t="s">
        <v>115</v>
      </c>
      <c r="T40" s="73">
        <f t="shared" si="2"/>
        <v>15</v>
      </c>
      <c r="U40" s="11" t="s">
        <v>125</v>
      </c>
      <c r="V40" s="73">
        <f t="shared" si="3"/>
        <v>15</v>
      </c>
      <c r="W40" s="11" t="s">
        <v>117</v>
      </c>
      <c r="X40" s="73">
        <f t="shared" si="4"/>
        <v>15</v>
      </c>
      <c r="Y40" s="11" t="s">
        <v>119</v>
      </c>
      <c r="Z40" s="73">
        <f t="shared" si="5"/>
        <v>15</v>
      </c>
      <c r="AA40" s="11" t="s">
        <v>123</v>
      </c>
      <c r="AB40" s="73">
        <f t="shared" si="6"/>
        <v>0</v>
      </c>
      <c r="AC40" s="73">
        <f t="shared" si="34"/>
        <v>90</v>
      </c>
      <c r="AD40" s="247" t="str">
        <f t="shared" si="35"/>
        <v>Moderado</v>
      </c>
      <c r="AE40" s="105" t="s">
        <v>165</v>
      </c>
      <c r="AF40" s="105" t="str">
        <f t="shared" si="17"/>
        <v>débil</v>
      </c>
      <c r="AG40" s="105" t="str">
        <f t="shared" si="21"/>
        <v/>
      </c>
      <c r="AH40" s="105" t="str">
        <f t="shared" si="22"/>
        <v/>
      </c>
      <c r="AI40" s="105" t="str">
        <f t="shared" si="23"/>
        <v/>
      </c>
      <c r="AJ40" s="105" t="str">
        <f t="shared" si="24"/>
        <v/>
      </c>
      <c r="AK40" s="105" t="str">
        <f t="shared" si="25"/>
        <v/>
      </c>
      <c r="AL40" s="105" t="str">
        <f t="shared" si="26"/>
        <v>débil</v>
      </c>
      <c r="AM40" s="105" t="str">
        <f t="shared" si="27"/>
        <v/>
      </c>
      <c r="AN40" s="105" t="str">
        <f t="shared" si="28"/>
        <v/>
      </c>
      <c r="AO40" s="105" t="str">
        <f t="shared" si="29"/>
        <v/>
      </c>
      <c r="AP40" s="105" t="str">
        <f t="shared" si="18"/>
        <v>débil</v>
      </c>
      <c r="AQ40" s="314">
        <f>AVERAGE(AC40:AC41)</f>
        <v>92.5</v>
      </c>
      <c r="AR40" s="397" t="str">
        <f>IF(AQ40&gt;=96,"fuerte",IF(AQ40&gt;=85,"moderado","débil"))</f>
        <v>moderado</v>
      </c>
      <c r="AS40" s="99" t="str">
        <f>IF(AND($M40="Directamente",' Riesgos Gestión'!$AR40="fuerte"),2,"")</f>
        <v/>
      </c>
      <c r="AT40" s="99" t="str">
        <f>IF(AND($N40="Directamente",' Riesgos Gestión'!$AR40="fuerte"),2,"")</f>
        <v/>
      </c>
      <c r="AU40" s="99" t="str">
        <f>IF(AND($M40="Directamente",' Riesgos Gestión'!$AR40="No disminuye"),2,"")</f>
        <v/>
      </c>
      <c r="AV40" s="99" t="str">
        <f>IF(AND($N40="Indirectamente",' Riesgos Gestión'!$AR40="fuerte"),1,"")</f>
        <v/>
      </c>
      <c r="AW40" s="99" t="str">
        <f>IF(AND($N40="No disminuye",' Riesgos Gestión'!$AR40="fuerte"),0,"")</f>
        <v/>
      </c>
      <c r="AX40" s="99" t="str">
        <f>IF(AND($N40="Directamente",' Riesgos Gestión'!$AR40="Moderado"),2,"")</f>
        <v/>
      </c>
      <c r="AY40" s="99">
        <f>IF(AND($M40="Directamente",' Riesgos Gestión'!$AR40="Moderado"),1,"")</f>
        <v>1</v>
      </c>
      <c r="AZ40" s="99" t="str">
        <f>IF(AND($N40="Indirectamente",' Riesgos Gestión'!$AR40="Moderado"),1,"")</f>
        <v/>
      </c>
      <c r="BA40" s="99" t="str">
        <f>IF(AND($M40="No disminuye",' Riesgos Gestión'!$AR40="Moderado"),1,"")</f>
        <v/>
      </c>
      <c r="BB40" s="99">
        <f>IF(AND($N40="No disminuye",' Riesgos Gestión'!$AR40="Moderado"),0,"")</f>
        <v>0</v>
      </c>
      <c r="BC40" s="397"/>
      <c r="BD40" s="397" t="str">
        <f t="shared" si="16"/>
        <v>0</v>
      </c>
      <c r="BE40" s="314">
        <f t="shared" si="30"/>
        <v>2</v>
      </c>
      <c r="BF40" s="314">
        <f t="shared" si="31"/>
        <v>3</v>
      </c>
      <c r="BG40" s="399" t="str">
        <f>VLOOKUP(BE40&amp;"-"&amp;BF40,zona,2,0)</f>
        <v>Moderado</v>
      </c>
      <c r="BH40" s="271" t="s">
        <v>567</v>
      </c>
      <c r="BI40" s="271" t="s">
        <v>569</v>
      </c>
      <c r="BJ40" s="271" t="s">
        <v>585</v>
      </c>
      <c r="BK40" s="392" t="s">
        <v>191</v>
      </c>
      <c r="BL40" s="61"/>
      <c r="BM40" s="61"/>
      <c r="BN40" s="61"/>
      <c r="BO40" s="175"/>
    </row>
    <row r="41" spans="1:67" s="12" customFormat="1" ht="125.25" customHeight="1" thickBot="1">
      <c r="A41" s="410"/>
      <c r="B41" s="393"/>
      <c r="C41" s="423"/>
      <c r="D41" s="423"/>
      <c r="E41" s="417"/>
      <c r="F41" s="219" t="s">
        <v>282</v>
      </c>
      <c r="G41" s="423"/>
      <c r="H41" s="440"/>
      <c r="I41" s="440"/>
      <c r="J41" s="112"/>
      <c r="K41" s="400"/>
      <c r="L41" s="220" t="s">
        <v>283</v>
      </c>
      <c r="M41" s="126" t="s">
        <v>169</v>
      </c>
      <c r="N41" s="126" t="s">
        <v>170</v>
      </c>
      <c r="O41" s="126" t="s">
        <v>108</v>
      </c>
      <c r="P41" s="129">
        <f t="shared" si="0"/>
        <v>15</v>
      </c>
      <c r="Q41" s="126" t="s">
        <v>113</v>
      </c>
      <c r="R41" s="129">
        <f t="shared" si="1"/>
        <v>15</v>
      </c>
      <c r="S41" s="126" t="s">
        <v>115</v>
      </c>
      <c r="T41" s="129">
        <f t="shared" si="2"/>
        <v>15</v>
      </c>
      <c r="U41" s="130" t="s">
        <v>126</v>
      </c>
      <c r="V41" s="129">
        <f t="shared" si="3"/>
        <v>10</v>
      </c>
      <c r="W41" s="130" t="s">
        <v>117</v>
      </c>
      <c r="X41" s="129">
        <f t="shared" si="4"/>
        <v>15</v>
      </c>
      <c r="Y41" s="130" t="s">
        <v>119</v>
      </c>
      <c r="Z41" s="129">
        <f t="shared" si="5"/>
        <v>15</v>
      </c>
      <c r="AA41" s="130" t="s">
        <v>121</v>
      </c>
      <c r="AB41" s="129">
        <f t="shared" si="6"/>
        <v>10</v>
      </c>
      <c r="AC41" s="129">
        <f t="shared" si="34"/>
        <v>95</v>
      </c>
      <c r="AD41" s="255" t="str">
        <f t="shared" si="35"/>
        <v>Moderado</v>
      </c>
      <c r="AE41" s="111" t="s">
        <v>163</v>
      </c>
      <c r="AF41" s="111" t="str">
        <f t="shared" si="17"/>
        <v>fuerte</v>
      </c>
      <c r="AG41" s="111" t="str">
        <f t="shared" si="21"/>
        <v/>
      </c>
      <c r="AH41" s="111" t="str">
        <f t="shared" si="22"/>
        <v/>
      </c>
      <c r="AI41" s="111" t="str">
        <f t="shared" si="23"/>
        <v/>
      </c>
      <c r="AJ41" s="111" t="str">
        <f t="shared" si="24"/>
        <v>moderado</v>
      </c>
      <c r="AK41" s="111" t="str">
        <f t="shared" si="25"/>
        <v/>
      </c>
      <c r="AL41" s="111" t="str">
        <f t="shared" si="26"/>
        <v/>
      </c>
      <c r="AM41" s="111" t="str">
        <f t="shared" si="27"/>
        <v/>
      </c>
      <c r="AN41" s="111" t="str">
        <f t="shared" si="28"/>
        <v/>
      </c>
      <c r="AO41" s="111" t="str">
        <f t="shared" si="29"/>
        <v/>
      </c>
      <c r="AP41" s="111" t="str">
        <f t="shared" si="18"/>
        <v>moderado</v>
      </c>
      <c r="AQ41" s="392"/>
      <c r="AR41" s="398"/>
      <c r="AS41" s="131" t="str">
        <f>IF(AND($M41="Directamente",' Riesgos Gestión'!$AR41="fuerte"),2,"")</f>
        <v/>
      </c>
      <c r="AT41" s="131" t="str">
        <f>IF(AND($N41="Directamente",' Riesgos Gestión'!$AR41="fuerte"),2,"")</f>
        <v/>
      </c>
      <c r="AU41" s="131" t="str">
        <f>IF(AND($M41="Directamente",' Riesgos Gestión'!$AR41="No disminuye"),2,"")</f>
        <v/>
      </c>
      <c r="AV41" s="131" t="str">
        <f>IF(AND($N41="Indirectamente",' Riesgos Gestión'!$AR41="fuerte"),1,"")</f>
        <v/>
      </c>
      <c r="AW41" s="131" t="str">
        <f>IF(AND($N41="No disminuye",' Riesgos Gestión'!$AR41="fuerte"),0,"")</f>
        <v/>
      </c>
      <c r="AX41" s="131" t="str">
        <f>IF(AND($N41="Directamente",' Riesgos Gestión'!$AR41="Moderado"),2,"")</f>
        <v/>
      </c>
      <c r="AY41" s="131" t="str">
        <f>IF(AND($M41="Directamente",' Riesgos Gestión'!$AR41="Moderado"),1,"")</f>
        <v/>
      </c>
      <c r="AZ41" s="131" t="str">
        <f>IF(AND($N41="Indirectamente",' Riesgos Gestión'!$AR41="Moderado"),1,"")</f>
        <v/>
      </c>
      <c r="BA41" s="131" t="str">
        <f>IF(AND($M41="No disminuye",' Riesgos Gestión'!$AR41="Moderado"),1,"")</f>
        <v/>
      </c>
      <c r="BB41" s="131" t="str">
        <f>IF(AND($N41="No disminuye",' Riesgos Gestión'!$AR41="Moderado"),0,"")</f>
        <v/>
      </c>
      <c r="BC41" s="398"/>
      <c r="BD41" s="398"/>
      <c r="BE41" s="392"/>
      <c r="BF41" s="392"/>
      <c r="BG41" s="400"/>
      <c r="BH41" s="199" t="s">
        <v>568</v>
      </c>
      <c r="BI41" s="277" t="s">
        <v>570</v>
      </c>
      <c r="BJ41" s="284" t="s">
        <v>575</v>
      </c>
      <c r="BK41" s="299"/>
      <c r="BL41" s="199"/>
      <c r="BM41" s="199"/>
      <c r="BN41" s="199"/>
      <c r="BO41" s="200"/>
    </row>
    <row r="42" spans="1:67" s="12" customFormat="1" ht="141.75" customHeight="1">
      <c r="A42" s="421" t="s">
        <v>373</v>
      </c>
      <c r="B42" s="389" t="s">
        <v>284</v>
      </c>
      <c r="C42" s="336" t="s">
        <v>285</v>
      </c>
      <c r="D42" s="336" t="s">
        <v>411</v>
      </c>
      <c r="E42" s="416" t="s">
        <v>28</v>
      </c>
      <c r="F42" s="221" t="s">
        <v>377</v>
      </c>
      <c r="G42" s="336" t="s">
        <v>379</v>
      </c>
      <c r="H42" s="403">
        <v>4</v>
      </c>
      <c r="I42" s="464">
        <v>2</v>
      </c>
      <c r="J42" s="222" t="str">
        <f>CONCATENATE(H42,"-",I42)</f>
        <v>4-2</v>
      </c>
      <c r="K42" s="403" t="str">
        <f>VLOOKUP(J42,Hoja2!$G$15:$H$39,2,0)</f>
        <v>Alto</v>
      </c>
      <c r="L42" s="223" t="s">
        <v>412</v>
      </c>
      <c r="M42" s="252" t="s">
        <v>169</v>
      </c>
      <c r="N42" s="252" t="s">
        <v>171</v>
      </c>
      <c r="O42" s="252" t="s">
        <v>108</v>
      </c>
      <c r="P42" s="160">
        <f t="shared" si="0"/>
        <v>15</v>
      </c>
      <c r="Q42" s="252" t="s">
        <v>113</v>
      </c>
      <c r="R42" s="160">
        <f t="shared" si="1"/>
        <v>15</v>
      </c>
      <c r="S42" s="252" t="s">
        <v>115</v>
      </c>
      <c r="T42" s="160">
        <f t="shared" si="2"/>
        <v>15</v>
      </c>
      <c r="U42" s="161" t="s">
        <v>125</v>
      </c>
      <c r="V42" s="160">
        <f t="shared" si="3"/>
        <v>15</v>
      </c>
      <c r="W42" s="161" t="s">
        <v>117</v>
      </c>
      <c r="X42" s="160">
        <f t="shared" si="4"/>
        <v>15</v>
      </c>
      <c r="Y42" s="161" t="s">
        <v>119</v>
      </c>
      <c r="Z42" s="160">
        <f t="shared" si="5"/>
        <v>15</v>
      </c>
      <c r="AA42" s="161" t="s">
        <v>121</v>
      </c>
      <c r="AB42" s="160">
        <f t="shared" si="6"/>
        <v>10</v>
      </c>
      <c r="AC42" s="160">
        <f t="shared" si="34"/>
        <v>100</v>
      </c>
      <c r="AD42" s="251" t="str">
        <f t="shared" si="35"/>
        <v>fuerte</v>
      </c>
      <c r="AE42" s="162" t="s">
        <v>163</v>
      </c>
      <c r="AF42" s="162" t="str">
        <f t="shared" si="17"/>
        <v>fuerte</v>
      </c>
      <c r="AG42" s="162" t="str">
        <f t="shared" si="21"/>
        <v>fuerte</v>
      </c>
      <c r="AH42" s="162" t="str">
        <f t="shared" si="22"/>
        <v/>
      </c>
      <c r="AI42" s="162" t="str">
        <f t="shared" si="23"/>
        <v/>
      </c>
      <c r="AJ42" s="162" t="str">
        <f t="shared" si="24"/>
        <v/>
      </c>
      <c r="AK42" s="162" t="str">
        <f t="shared" si="25"/>
        <v/>
      </c>
      <c r="AL42" s="162" t="str">
        <f t="shared" si="26"/>
        <v/>
      </c>
      <c r="AM42" s="162" t="str">
        <f t="shared" si="27"/>
        <v/>
      </c>
      <c r="AN42" s="162" t="str">
        <f t="shared" si="28"/>
        <v/>
      </c>
      <c r="AO42" s="162" t="str">
        <f t="shared" si="29"/>
        <v/>
      </c>
      <c r="AP42" s="162" t="str">
        <f t="shared" si="18"/>
        <v>fuerte</v>
      </c>
      <c r="AQ42" s="306">
        <f>AVERAGE(AC42:AC43)</f>
        <v>100</v>
      </c>
      <c r="AR42" s="401" t="str">
        <f>IF(AQ42&gt;=96,"fuerte",IF(AQ42&gt;=85,"moderado","débil"))</f>
        <v>fuerte</v>
      </c>
      <c r="AS42" s="164">
        <f>IF(AND($M42="Directamente",' Riesgos Gestión'!$AR42="fuerte"),2,"")</f>
        <v>2</v>
      </c>
      <c r="AT42" s="164" t="str">
        <f>IF(AND($N42="Directamente",' Riesgos Gestión'!$AR42="fuerte"),2,"")</f>
        <v/>
      </c>
      <c r="AU42" s="164" t="str">
        <f>IF(AND($M42="Directamente",' Riesgos Gestión'!$AR42="No disminuye"),2,"")</f>
        <v/>
      </c>
      <c r="AV42" s="164" t="str">
        <f>IF(AND($N42="Indirectamente",' Riesgos Gestión'!$AR42="fuerte"),1,"")</f>
        <v/>
      </c>
      <c r="AW42" s="164">
        <f>IF(AND($N42="No disminuye",' Riesgos Gestión'!$AR42="fuerte"),0,"")</f>
        <v>0</v>
      </c>
      <c r="AX42" s="164" t="str">
        <f>IF(AND($N42="Directamente",' Riesgos Gestión'!$AR42="Moderado"),2,"")</f>
        <v/>
      </c>
      <c r="AY42" s="164" t="str">
        <f>IF(AND($M42="Directamente",' Riesgos Gestión'!$AR42="Moderado"),1,"")</f>
        <v/>
      </c>
      <c r="AZ42" s="164" t="str">
        <f>IF(AND($N42="Indirectamente",' Riesgos Gestión'!$AR42="Moderado"),1,"")</f>
        <v/>
      </c>
      <c r="BA42" s="164" t="str">
        <f>IF(AND($M42="No disminuye",' Riesgos Gestión'!$AR42="Moderado"),1,"")</f>
        <v/>
      </c>
      <c r="BB42" s="164" t="str">
        <f>IF(AND($N42="No disminuye",' Riesgos Gestión'!$AR42="Moderado"),0,"")</f>
        <v/>
      </c>
      <c r="BC42" s="401" t="str">
        <f>CONCATENATE(AS42&amp;AU42&amp;AY42&amp;BA42)</f>
        <v>2</v>
      </c>
      <c r="BD42" s="401" t="str">
        <f t="shared" si="16"/>
        <v>0</v>
      </c>
      <c r="BE42" s="306">
        <f t="shared" si="30"/>
        <v>2</v>
      </c>
      <c r="BF42" s="306">
        <f t="shared" si="31"/>
        <v>2</v>
      </c>
      <c r="BG42" s="403" t="str">
        <f>VLOOKUP(BE42&amp;"-"&amp;BF42,zona,2,0)</f>
        <v>Bajo</v>
      </c>
      <c r="BH42" s="173" t="s">
        <v>454</v>
      </c>
      <c r="BI42" s="270" t="s">
        <v>478</v>
      </c>
      <c r="BJ42" s="278" t="s">
        <v>584</v>
      </c>
      <c r="BK42" s="298" t="s">
        <v>191</v>
      </c>
      <c r="BL42" s="162" t="s">
        <v>47</v>
      </c>
      <c r="BM42" s="162"/>
      <c r="BN42" s="163"/>
      <c r="BO42" s="224"/>
    </row>
    <row r="43" spans="1:67" s="12" customFormat="1" ht="252.75" customHeight="1" thickBot="1">
      <c r="A43" s="422"/>
      <c r="B43" s="418"/>
      <c r="C43" s="423"/>
      <c r="D43" s="423"/>
      <c r="E43" s="417"/>
      <c r="F43" s="225" t="s">
        <v>378</v>
      </c>
      <c r="G43" s="423"/>
      <c r="H43" s="404"/>
      <c r="I43" s="465"/>
      <c r="J43" s="127" t="str">
        <f t="shared" ref="J43:J49" si="37">CONCATENATE(H43,"-",I43)</f>
        <v>-</v>
      </c>
      <c r="K43" s="404"/>
      <c r="L43" s="226" t="s">
        <v>452</v>
      </c>
      <c r="M43" s="126" t="s">
        <v>169</v>
      </c>
      <c r="N43" s="126" t="s">
        <v>171</v>
      </c>
      <c r="O43" s="126" t="s">
        <v>108</v>
      </c>
      <c r="P43" s="129">
        <f t="shared" si="0"/>
        <v>15</v>
      </c>
      <c r="Q43" s="126" t="s">
        <v>113</v>
      </c>
      <c r="R43" s="129">
        <f t="shared" si="1"/>
        <v>15</v>
      </c>
      <c r="S43" s="126" t="s">
        <v>115</v>
      </c>
      <c r="T43" s="129">
        <f t="shared" si="2"/>
        <v>15</v>
      </c>
      <c r="U43" s="130" t="s">
        <v>125</v>
      </c>
      <c r="V43" s="129">
        <f t="shared" si="3"/>
        <v>15</v>
      </c>
      <c r="W43" s="130" t="s">
        <v>117</v>
      </c>
      <c r="X43" s="129">
        <f t="shared" si="4"/>
        <v>15</v>
      </c>
      <c r="Y43" s="130" t="s">
        <v>119</v>
      </c>
      <c r="Z43" s="129">
        <f t="shared" si="5"/>
        <v>15</v>
      </c>
      <c r="AA43" s="130" t="s">
        <v>121</v>
      </c>
      <c r="AB43" s="129">
        <f t="shared" si="6"/>
        <v>10</v>
      </c>
      <c r="AC43" s="129">
        <f t="shared" si="34"/>
        <v>100</v>
      </c>
      <c r="AD43" s="255" t="str">
        <f t="shared" si="35"/>
        <v>fuerte</v>
      </c>
      <c r="AE43" s="111" t="s">
        <v>163</v>
      </c>
      <c r="AF43" s="111" t="str">
        <f t="shared" si="17"/>
        <v>fuerte</v>
      </c>
      <c r="AG43" s="111" t="str">
        <f t="shared" si="21"/>
        <v>fuerte</v>
      </c>
      <c r="AH43" s="111" t="str">
        <f t="shared" si="22"/>
        <v/>
      </c>
      <c r="AI43" s="111" t="str">
        <f t="shared" si="23"/>
        <v/>
      </c>
      <c r="AJ43" s="111" t="str">
        <f t="shared" si="24"/>
        <v/>
      </c>
      <c r="AK43" s="111" t="str">
        <f t="shared" si="25"/>
        <v/>
      </c>
      <c r="AL43" s="111" t="str">
        <f t="shared" si="26"/>
        <v/>
      </c>
      <c r="AM43" s="111" t="str">
        <f t="shared" si="27"/>
        <v/>
      </c>
      <c r="AN43" s="111" t="str">
        <f t="shared" si="28"/>
        <v/>
      </c>
      <c r="AO43" s="111" t="str">
        <f t="shared" si="29"/>
        <v/>
      </c>
      <c r="AP43" s="111" t="str">
        <f t="shared" si="18"/>
        <v>fuerte</v>
      </c>
      <c r="AQ43" s="392"/>
      <c r="AR43" s="398"/>
      <c r="AS43" s="131" t="str">
        <f>IF(AND($M43="Directamente",' Riesgos Gestión'!$AR43="fuerte"),2,"")</f>
        <v/>
      </c>
      <c r="AT43" s="131" t="str">
        <f>IF(AND($N43="Directamente",' Riesgos Gestión'!$AR43="fuerte"),2,"")</f>
        <v/>
      </c>
      <c r="AU43" s="131" t="str">
        <f>IF(AND($M43="Directamente",' Riesgos Gestión'!$AR43="No disminuye"),2,"")</f>
        <v/>
      </c>
      <c r="AV43" s="131" t="str">
        <f>IF(AND($N43="Indirectamente",' Riesgos Gestión'!$AR43="fuerte"),1,"")</f>
        <v/>
      </c>
      <c r="AW43" s="131" t="str">
        <f>IF(AND($N43="No disminuye",' Riesgos Gestión'!$AR43="fuerte"),0,"")</f>
        <v/>
      </c>
      <c r="AX43" s="131" t="str">
        <f>IF(AND($N43="Directamente",' Riesgos Gestión'!$AR43="Moderado"),2,"")</f>
        <v/>
      </c>
      <c r="AY43" s="131" t="str">
        <f>IF(AND($M43="Directamente",' Riesgos Gestión'!$AR43="Moderado"),1,"")</f>
        <v/>
      </c>
      <c r="AZ43" s="131" t="str">
        <f>IF(AND($N43="Indirectamente",' Riesgos Gestión'!$AR43="Moderado"),1,"")</f>
        <v/>
      </c>
      <c r="BA43" s="131" t="str">
        <f>IF(AND($M43="No disminuye",' Riesgos Gestión'!$AR43="Moderado"),1,"")</f>
        <v/>
      </c>
      <c r="BB43" s="131" t="str">
        <f>IF(AND($N43="No disminuye",' Riesgos Gestión'!$AR43="Moderado"),0,"")</f>
        <v/>
      </c>
      <c r="BC43" s="398"/>
      <c r="BD43" s="398"/>
      <c r="BE43" s="392"/>
      <c r="BF43" s="392"/>
      <c r="BG43" s="404"/>
      <c r="BH43" s="199" t="s">
        <v>455</v>
      </c>
      <c r="BI43" s="277" t="s">
        <v>479</v>
      </c>
      <c r="BJ43" s="278" t="s">
        <v>586</v>
      </c>
      <c r="BK43" s="299"/>
      <c r="BL43" s="111"/>
      <c r="BM43" s="111"/>
      <c r="BN43" s="139"/>
      <c r="BO43" s="227"/>
    </row>
    <row r="44" spans="1:67" s="12" customFormat="1" ht="279" customHeight="1" thickBot="1">
      <c r="A44" s="409" t="s">
        <v>374</v>
      </c>
      <c r="B44" s="412" t="s">
        <v>286</v>
      </c>
      <c r="C44" s="452" t="s">
        <v>287</v>
      </c>
      <c r="D44" s="336" t="s">
        <v>288</v>
      </c>
      <c r="E44" s="416" t="s">
        <v>28</v>
      </c>
      <c r="F44" s="128" t="s">
        <v>413</v>
      </c>
      <c r="G44" s="457" t="s">
        <v>415</v>
      </c>
      <c r="H44" s="338">
        <v>3</v>
      </c>
      <c r="I44" s="306">
        <v>3</v>
      </c>
      <c r="J44" s="194" t="str">
        <f t="shared" si="37"/>
        <v>3-3</v>
      </c>
      <c r="K44" s="338" t="str">
        <f>VLOOKUP(J44,Hoja2!$G$15:$H$39,2,0)</f>
        <v>Alto</v>
      </c>
      <c r="L44" s="228" t="s">
        <v>289</v>
      </c>
      <c r="M44" s="252" t="s">
        <v>169</v>
      </c>
      <c r="N44" s="252" t="s">
        <v>169</v>
      </c>
      <c r="O44" s="252" t="s">
        <v>108</v>
      </c>
      <c r="P44" s="160">
        <f t="shared" ref="P44:P49" si="38">IF(O44="","",(VLOOKUP(O44,valores,2,0)))</f>
        <v>15</v>
      </c>
      <c r="Q44" s="252" t="s">
        <v>113</v>
      </c>
      <c r="R44" s="160">
        <f t="shared" ref="R44:R49" si="39">VLOOKUP(Q44,valores,2,0)</f>
        <v>15</v>
      </c>
      <c r="S44" s="252" t="s">
        <v>115</v>
      </c>
      <c r="T44" s="160">
        <f t="shared" ref="T44:T49" si="40">VLOOKUP(S44,valores,2,0)</f>
        <v>15</v>
      </c>
      <c r="U44" s="161" t="s">
        <v>125</v>
      </c>
      <c r="V44" s="160">
        <f t="shared" ref="V44:V49" si="41">VLOOKUP(U44,valores,2,0)</f>
        <v>15</v>
      </c>
      <c r="W44" s="161" t="s">
        <v>117</v>
      </c>
      <c r="X44" s="160">
        <f t="shared" ref="X44:X49" si="42">VLOOKUP(W44,valores,2,0)</f>
        <v>15</v>
      </c>
      <c r="Y44" s="161" t="s">
        <v>119</v>
      </c>
      <c r="Z44" s="160">
        <f t="shared" ref="Z44:Z49" si="43">VLOOKUP(Y44,valores,2,0)</f>
        <v>15</v>
      </c>
      <c r="AA44" s="161" t="s">
        <v>121</v>
      </c>
      <c r="AB44" s="160">
        <f t="shared" ref="AB44:AB49" si="44">VLOOKUP(AA44,valores,2,0)</f>
        <v>10</v>
      </c>
      <c r="AC44" s="160">
        <f t="shared" si="34"/>
        <v>100</v>
      </c>
      <c r="AD44" s="251" t="str">
        <f t="shared" si="35"/>
        <v>fuerte</v>
      </c>
      <c r="AE44" s="163" t="s">
        <v>163</v>
      </c>
      <c r="AF44" s="162" t="str">
        <f t="shared" si="17"/>
        <v>fuerte</v>
      </c>
      <c r="AG44" s="162" t="str">
        <f t="shared" si="21"/>
        <v>fuerte</v>
      </c>
      <c r="AH44" s="162" t="str">
        <f t="shared" si="22"/>
        <v/>
      </c>
      <c r="AI44" s="162" t="str">
        <f t="shared" si="23"/>
        <v/>
      </c>
      <c r="AJ44" s="162" t="str">
        <f t="shared" si="24"/>
        <v/>
      </c>
      <c r="AK44" s="162" t="str">
        <f t="shared" si="25"/>
        <v/>
      </c>
      <c r="AL44" s="162" t="str">
        <f t="shared" si="26"/>
        <v/>
      </c>
      <c r="AM44" s="162" t="str">
        <f t="shared" si="27"/>
        <v/>
      </c>
      <c r="AN44" s="162" t="str">
        <f t="shared" si="28"/>
        <v/>
      </c>
      <c r="AO44" s="162" t="str">
        <f t="shared" si="29"/>
        <v/>
      </c>
      <c r="AP44" s="162" t="str">
        <f t="shared" si="18"/>
        <v>fuerte</v>
      </c>
      <c r="AQ44" s="306">
        <f>AVERAGE(AC44:AC46)</f>
        <v>100</v>
      </c>
      <c r="AR44" s="401" t="str">
        <f>IF(AQ44&gt;=96,"fuerte",IF(AQ44&gt;=85,"moderado","débil"))</f>
        <v>fuerte</v>
      </c>
      <c r="AS44" s="164">
        <f>IF(AND($M44="Directamente",' Riesgos Gestión'!$AR44="fuerte"),2,"")</f>
        <v>2</v>
      </c>
      <c r="AT44" s="164">
        <f>IF(AND($N44="Directamente",' Riesgos Gestión'!$AR44="fuerte"),2,"")</f>
        <v>2</v>
      </c>
      <c r="AU44" s="164" t="str">
        <f>IF(AND($M44="Directamente",' Riesgos Gestión'!$AR44="No disminuye"),2,"")</f>
        <v/>
      </c>
      <c r="AV44" s="164" t="str">
        <f>IF(AND($N44="Indirectamente",' Riesgos Gestión'!$AR44="fuerte"),1,"")</f>
        <v/>
      </c>
      <c r="AW44" s="164" t="str">
        <f>IF(AND($N44="No disminuye",' Riesgos Gestión'!$AR44="fuerte"),0,"")</f>
        <v/>
      </c>
      <c r="AX44" s="164" t="str">
        <f>IF(AND($N44="Directamente",' Riesgos Gestión'!$AR44="Moderado"),2,"")</f>
        <v/>
      </c>
      <c r="AY44" s="164" t="str">
        <f>IF(AND($M44="Directamente",' Riesgos Gestión'!$AR44="Moderado"),1,"")</f>
        <v/>
      </c>
      <c r="AZ44" s="164" t="str">
        <f>IF(AND($N44="Indirectamente",' Riesgos Gestión'!$AR44="Moderado"),1,"")</f>
        <v/>
      </c>
      <c r="BA44" s="164" t="str">
        <f>IF(AND($M44="No disminuye",' Riesgos Gestión'!$AR44="Moderado"),1,"")</f>
        <v/>
      </c>
      <c r="BB44" s="164" t="str">
        <f>IF(AND($N44="No disminuye",' Riesgos Gestión'!$AR44="Moderado"),0,"")</f>
        <v/>
      </c>
      <c r="BC44" s="401" t="str">
        <f>CONCATENATE(AS44&amp;AU44&amp;AY44&amp;BA44)</f>
        <v>2</v>
      </c>
      <c r="BD44" s="401" t="str">
        <f t="shared" si="16"/>
        <v>2</v>
      </c>
      <c r="BE44" s="401">
        <f t="shared" si="30"/>
        <v>1</v>
      </c>
      <c r="BF44" s="401">
        <f t="shared" si="31"/>
        <v>1</v>
      </c>
      <c r="BG44" s="338" t="str">
        <f t="shared" ref="BG44:BG52" si="45">VLOOKUP(BE44&amp;"-"&amp;BF44,zona,2,0)</f>
        <v>Bajo</v>
      </c>
      <c r="BH44" s="271" t="s">
        <v>552</v>
      </c>
      <c r="BI44" s="270" t="s">
        <v>553</v>
      </c>
      <c r="BJ44" s="270" t="s">
        <v>577</v>
      </c>
      <c r="BK44" s="298" t="s">
        <v>191</v>
      </c>
      <c r="BL44" s="173"/>
      <c r="BM44" s="173"/>
      <c r="BN44" s="173"/>
      <c r="BO44" s="174"/>
    </row>
    <row r="45" spans="1:67" s="12" customFormat="1" ht="122.25" customHeight="1">
      <c r="A45" s="451"/>
      <c r="B45" s="396"/>
      <c r="C45" s="453"/>
      <c r="D45" s="455"/>
      <c r="E45" s="456"/>
      <c r="F45" s="460" t="s">
        <v>414</v>
      </c>
      <c r="G45" s="458"/>
      <c r="H45" s="318"/>
      <c r="I45" s="313"/>
      <c r="J45" s="253"/>
      <c r="K45" s="318"/>
      <c r="L45" s="123" t="s">
        <v>554</v>
      </c>
      <c r="M45" s="252" t="s">
        <v>169</v>
      </c>
      <c r="N45" s="252" t="s">
        <v>169</v>
      </c>
      <c r="O45" s="252" t="s">
        <v>108</v>
      </c>
      <c r="P45" s="160">
        <f>IF(O45="","",(VLOOKUP(O45,valores,2,0)))</f>
        <v>15</v>
      </c>
      <c r="Q45" s="252" t="s">
        <v>113</v>
      </c>
      <c r="R45" s="160">
        <f>VLOOKUP(Q45,valores,2,0)</f>
        <v>15</v>
      </c>
      <c r="S45" s="252" t="s">
        <v>115</v>
      </c>
      <c r="T45" s="160">
        <f>VLOOKUP(S45,valores,2,0)</f>
        <v>15</v>
      </c>
      <c r="U45" s="161" t="s">
        <v>125</v>
      </c>
      <c r="V45" s="160">
        <f>VLOOKUP(U45,valores,2,0)</f>
        <v>15</v>
      </c>
      <c r="W45" s="161" t="s">
        <v>117</v>
      </c>
      <c r="X45" s="160">
        <f>VLOOKUP(W45,valores,2,0)</f>
        <v>15</v>
      </c>
      <c r="Y45" s="161" t="s">
        <v>119</v>
      </c>
      <c r="Z45" s="160">
        <f>VLOOKUP(Y45,valores,2,0)</f>
        <v>15</v>
      </c>
      <c r="AA45" s="161" t="s">
        <v>121</v>
      </c>
      <c r="AB45" s="160">
        <f>VLOOKUP(AA45,valores,2,0)</f>
        <v>10</v>
      </c>
      <c r="AC45" s="160">
        <f>SUM(AB45,Z45,X45,V45,T45,R45,P45)</f>
        <v>100</v>
      </c>
      <c r="AD45" s="251" t="str">
        <f>IF(AC45&lt;=85,"débil",IF(AC45&gt;=96,"fuerte","Moderado"))</f>
        <v>fuerte</v>
      </c>
      <c r="AE45" s="65" t="s">
        <v>163</v>
      </c>
      <c r="AF45" s="251" t="str">
        <f>IF(AE45="El control se ejecuta de manera consistente por parte del responsable","fuerte",IF(AE45="El control se ejecuta algunas veces por parte del responsable","moderado",IF(AE45="El control No se ejecuta por parte del responsable","débil")))</f>
        <v>fuerte</v>
      </c>
      <c r="AG45" s="251" t="str">
        <f t="shared" si="21"/>
        <v>fuerte</v>
      </c>
      <c r="AH45" s="251" t="str">
        <f t="shared" si="22"/>
        <v/>
      </c>
      <c r="AI45" s="251" t="str">
        <f t="shared" si="23"/>
        <v/>
      </c>
      <c r="AJ45" s="251" t="str">
        <f t="shared" si="24"/>
        <v/>
      </c>
      <c r="AK45" s="251" t="str">
        <f t="shared" si="25"/>
        <v/>
      </c>
      <c r="AL45" s="251" t="str">
        <f t="shared" si="26"/>
        <v/>
      </c>
      <c r="AM45" s="251" t="str">
        <f t="shared" si="27"/>
        <v/>
      </c>
      <c r="AN45" s="251" t="str">
        <f t="shared" si="28"/>
        <v/>
      </c>
      <c r="AO45" s="251" t="str">
        <f t="shared" si="29"/>
        <v/>
      </c>
      <c r="AP45" s="251" t="str">
        <f>AG45&amp;AK45&amp;AL45&amp;AN45&amp;AO45&amp;AH45&amp;AI45&amp;AJ45&amp;AM45</f>
        <v>fuerte</v>
      </c>
      <c r="AQ45" s="313"/>
      <c r="AR45" s="405"/>
      <c r="AS45" s="104"/>
      <c r="AT45" s="104"/>
      <c r="AU45" s="104"/>
      <c r="AV45" s="104"/>
      <c r="AW45" s="104"/>
      <c r="AX45" s="104"/>
      <c r="AY45" s="104"/>
      <c r="AZ45" s="104"/>
      <c r="BA45" s="104"/>
      <c r="BB45" s="104"/>
      <c r="BC45" s="405"/>
      <c r="BD45" s="405"/>
      <c r="BE45" s="405"/>
      <c r="BF45" s="405"/>
      <c r="BG45" s="318"/>
      <c r="BH45" s="61" t="s">
        <v>558</v>
      </c>
      <c r="BI45" s="271" t="s">
        <v>555</v>
      </c>
      <c r="BJ45" s="278" t="s">
        <v>578</v>
      </c>
      <c r="BK45" s="391"/>
      <c r="BL45" s="272"/>
      <c r="BM45" s="272"/>
      <c r="BN45" s="272"/>
      <c r="BO45" s="273"/>
    </row>
    <row r="46" spans="1:67" s="12" customFormat="1" ht="158.25" customHeight="1" thickBot="1">
      <c r="A46" s="411"/>
      <c r="B46" s="413"/>
      <c r="C46" s="454"/>
      <c r="D46" s="432"/>
      <c r="E46" s="434"/>
      <c r="F46" s="453"/>
      <c r="G46" s="459"/>
      <c r="H46" s="319"/>
      <c r="I46" s="314"/>
      <c r="J46" s="106"/>
      <c r="K46" s="319"/>
      <c r="L46" s="123" t="s">
        <v>556</v>
      </c>
      <c r="M46" s="249" t="s">
        <v>169</v>
      </c>
      <c r="N46" s="249" t="s">
        <v>169</v>
      </c>
      <c r="O46" s="249" t="s">
        <v>108</v>
      </c>
      <c r="P46" s="73">
        <f>IF(O46="","",(VLOOKUP(O46,valores,2,0)))</f>
        <v>15</v>
      </c>
      <c r="Q46" s="249" t="s">
        <v>113</v>
      </c>
      <c r="R46" s="73">
        <f>VLOOKUP(Q46,valores,2,0)</f>
        <v>15</v>
      </c>
      <c r="S46" s="249" t="s">
        <v>115</v>
      </c>
      <c r="T46" s="73">
        <f>VLOOKUP(S46,valores,2,0)</f>
        <v>15</v>
      </c>
      <c r="U46" s="11" t="s">
        <v>125</v>
      </c>
      <c r="V46" s="73">
        <f>VLOOKUP(U46,valores,2,0)</f>
        <v>15</v>
      </c>
      <c r="W46" s="11" t="s">
        <v>117</v>
      </c>
      <c r="X46" s="73">
        <f>VLOOKUP(W46,valores,2,0)</f>
        <v>15</v>
      </c>
      <c r="Y46" s="11" t="s">
        <v>119</v>
      </c>
      <c r="Z46" s="73">
        <f>VLOOKUP(Y46,valores,2,0)</f>
        <v>15</v>
      </c>
      <c r="AA46" s="11" t="s">
        <v>121</v>
      </c>
      <c r="AB46" s="73">
        <f>VLOOKUP(AA46,valores,2,0)</f>
        <v>10</v>
      </c>
      <c r="AC46" s="73">
        <f>SUM(AB46,Z46,X46,V46,T46,R46,P46)</f>
        <v>100</v>
      </c>
      <c r="AD46" s="247" t="str">
        <f>IF(AC46&lt;=85,"débil",IF(AC46&gt;=96,"fuerte","Moderado"))</f>
        <v>fuerte</v>
      </c>
      <c r="AE46" s="10" t="s">
        <v>163</v>
      </c>
      <c r="AF46" s="105" t="str">
        <f t="shared" si="17"/>
        <v>fuerte</v>
      </c>
      <c r="AG46" s="105" t="str">
        <f t="shared" si="21"/>
        <v>fuerte</v>
      </c>
      <c r="AH46" s="105" t="str">
        <f t="shared" si="22"/>
        <v/>
      </c>
      <c r="AI46" s="105" t="str">
        <f t="shared" si="23"/>
        <v/>
      </c>
      <c r="AJ46" s="105" t="str">
        <f t="shared" si="24"/>
        <v/>
      </c>
      <c r="AK46" s="105" t="str">
        <f t="shared" si="25"/>
        <v/>
      </c>
      <c r="AL46" s="105" t="str">
        <f t="shared" si="26"/>
        <v/>
      </c>
      <c r="AM46" s="105" t="str">
        <f t="shared" si="27"/>
        <v/>
      </c>
      <c r="AN46" s="105" t="str">
        <f t="shared" si="28"/>
        <v/>
      </c>
      <c r="AO46" s="105" t="str">
        <f t="shared" si="29"/>
        <v/>
      </c>
      <c r="AP46" s="105" t="str">
        <f t="shared" si="18"/>
        <v>fuerte</v>
      </c>
      <c r="AQ46" s="314"/>
      <c r="AR46" s="397"/>
      <c r="AS46" s="99" t="str">
        <f>IF(AND($M46="Directamente",' Riesgos Gestión'!$AR46="fuerte"),2,"")</f>
        <v/>
      </c>
      <c r="AT46" s="99" t="str">
        <f>IF(AND($N46="Directamente",' Riesgos Gestión'!$AR46="fuerte"),2,"")</f>
        <v/>
      </c>
      <c r="AU46" s="99" t="str">
        <f>IF(AND($M46="Directamente",' Riesgos Gestión'!$AR46="No disminuye"),2,"")</f>
        <v/>
      </c>
      <c r="AV46" s="99" t="str">
        <f>IF(AND($N46="Indirectamente",' Riesgos Gestión'!$AR46="fuerte"),1,"")</f>
        <v/>
      </c>
      <c r="AW46" s="99" t="str">
        <f>IF(AND($N46="No disminuye",' Riesgos Gestión'!$AR46="fuerte"),0,"")</f>
        <v/>
      </c>
      <c r="AX46" s="99" t="str">
        <f>IF(AND($N46="Directamente",' Riesgos Gestión'!$AR46="Moderado"),2,"")</f>
        <v/>
      </c>
      <c r="AY46" s="99" t="str">
        <f>IF(AND($M46="Directamente",' Riesgos Gestión'!$AR46="Moderado"),1,"")</f>
        <v/>
      </c>
      <c r="AZ46" s="99" t="str">
        <f>IF(AND($N46="Indirectamente",' Riesgos Gestión'!$AR46="Moderado"),1,"")</f>
        <v/>
      </c>
      <c r="BA46" s="99" t="str">
        <f>IF(AND($M46="No disminuye",' Riesgos Gestión'!$AR46="Moderado"),1,"")</f>
        <v/>
      </c>
      <c r="BB46" s="99" t="str">
        <f>IF(AND($N46="No disminuye",' Riesgos Gestión'!$AR46="Moderado"),0,"")</f>
        <v/>
      </c>
      <c r="BC46" s="397"/>
      <c r="BD46" s="397" t="str">
        <f t="shared" si="16"/>
        <v/>
      </c>
      <c r="BE46" s="397">
        <f t="shared" si="30"/>
        <v>0</v>
      </c>
      <c r="BF46" s="397">
        <f t="shared" si="31"/>
        <v>0</v>
      </c>
      <c r="BG46" s="319" t="e">
        <f t="shared" si="45"/>
        <v>#N/A</v>
      </c>
      <c r="BH46" s="61" t="s">
        <v>559</v>
      </c>
      <c r="BI46" s="271" t="s">
        <v>557</v>
      </c>
      <c r="BJ46" s="278" t="s">
        <v>578</v>
      </c>
      <c r="BK46" s="313"/>
      <c r="BL46" s="61"/>
      <c r="BM46" s="61"/>
      <c r="BN46" s="61"/>
      <c r="BO46" s="175"/>
    </row>
    <row r="47" spans="1:67" s="12" customFormat="1" ht="151.5" customHeight="1">
      <c r="A47" s="411"/>
      <c r="B47" s="413"/>
      <c r="C47" s="443" t="s">
        <v>290</v>
      </c>
      <c r="D47" s="432" t="s">
        <v>420</v>
      </c>
      <c r="E47" s="434" t="s">
        <v>28</v>
      </c>
      <c r="F47" s="116" t="s">
        <v>416</v>
      </c>
      <c r="G47" s="447" t="s">
        <v>419</v>
      </c>
      <c r="H47" s="319">
        <v>3</v>
      </c>
      <c r="I47" s="314">
        <v>3</v>
      </c>
      <c r="J47" s="106" t="str">
        <f t="shared" si="37"/>
        <v>3-3</v>
      </c>
      <c r="K47" s="319" t="str">
        <f>VLOOKUP(J47,Hoja2!$G$15:$H$39,2,0)</f>
        <v>Alto</v>
      </c>
      <c r="L47" s="123" t="s">
        <v>291</v>
      </c>
      <c r="M47" s="249" t="s">
        <v>169</v>
      </c>
      <c r="N47" s="249" t="s">
        <v>169</v>
      </c>
      <c r="O47" s="249" t="s">
        <v>108</v>
      </c>
      <c r="P47" s="73">
        <f t="shared" si="38"/>
        <v>15</v>
      </c>
      <c r="Q47" s="249" t="s">
        <v>113</v>
      </c>
      <c r="R47" s="73">
        <f t="shared" si="39"/>
        <v>15</v>
      </c>
      <c r="S47" s="249" t="s">
        <v>115</v>
      </c>
      <c r="T47" s="73">
        <f t="shared" si="40"/>
        <v>15</v>
      </c>
      <c r="U47" s="11" t="s">
        <v>125</v>
      </c>
      <c r="V47" s="73">
        <f t="shared" si="41"/>
        <v>15</v>
      </c>
      <c r="W47" s="11" t="s">
        <v>117</v>
      </c>
      <c r="X47" s="73">
        <f t="shared" si="42"/>
        <v>15</v>
      </c>
      <c r="Y47" s="11" t="s">
        <v>119</v>
      </c>
      <c r="Z47" s="73">
        <f t="shared" si="43"/>
        <v>15</v>
      </c>
      <c r="AA47" s="11" t="s">
        <v>121</v>
      </c>
      <c r="AB47" s="73">
        <f t="shared" si="44"/>
        <v>10</v>
      </c>
      <c r="AC47" s="73">
        <f t="shared" si="34"/>
        <v>100</v>
      </c>
      <c r="AD47" s="247" t="str">
        <f t="shared" si="35"/>
        <v>fuerte</v>
      </c>
      <c r="AE47" s="105" t="s">
        <v>163</v>
      </c>
      <c r="AF47" s="105" t="str">
        <f t="shared" si="17"/>
        <v>fuerte</v>
      </c>
      <c r="AG47" s="105" t="str">
        <f t="shared" si="21"/>
        <v>fuerte</v>
      </c>
      <c r="AH47" s="105" t="str">
        <f t="shared" si="22"/>
        <v/>
      </c>
      <c r="AI47" s="105" t="str">
        <f t="shared" si="23"/>
        <v/>
      </c>
      <c r="AJ47" s="105" t="str">
        <f t="shared" si="24"/>
        <v/>
      </c>
      <c r="AK47" s="105" t="str">
        <f t="shared" si="25"/>
        <v/>
      </c>
      <c r="AL47" s="105" t="str">
        <f t="shared" si="26"/>
        <v/>
      </c>
      <c r="AM47" s="105" t="str">
        <f t="shared" si="27"/>
        <v/>
      </c>
      <c r="AN47" s="105" t="str">
        <f t="shared" si="28"/>
        <v/>
      </c>
      <c r="AO47" s="105" t="str">
        <f t="shared" si="29"/>
        <v/>
      </c>
      <c r="AP47" s="105" t="str">
        <f t="shared" si="18"/>
        <v>fuerte</v>
      </c>
      <c r="AQ47" s="314">
        <f>AVERAGE(AC47:AC49)</f>
        <v>98.333333333333329</v>
      </c>
      <c r="AR47" s="397" t="str">
        <f>IF(AQ47&gt;=96,"fuerte",IF(AQ47&gt;=85,"moderado","débil"))</f>
        <v>fuerte</v>
      </c>
      <c r="AS47" s="99">
        <f>IF(AND($M47="Directamente",' Riesgos Gestión'!$AR47="fuerte"),2,"")</f>
        <v>2</v>
      </c>
      <c r="AT47" s="99">
        <f>IF(AND($N47="Directamente",' Riesgos Gestión'!$AR47="fuerte"),2,"")</f>
        <v>2</v>
      </c>
      <c r="AU47" s="99" t="str">
        <f>IF(AND($M47="Directamente",' Riesgos Gestión'!$AR47="No disminuye"),2,"")</f>
        <v/>
      </c>
      <c r="AV47" s="99" t="str">
        <f>IF(AND($N47="Indirectamente",' Riesgos Gestión'!$AR47="fuerte"),1,"")</f>
        <v/>
      </c>
      <c r="AW47" s="99" t="str">
        <f>IF(AND($N47="No disminuye",' Riesgos Gestión'!$AR47="fuerte"),0,"")</f>
        <v/>
      </c>
      <c r="AX47" s="99" t="str">
        <f>IF(AND($N47="Directamente",' Riesgos Gestión'!$AR47="Moderado"),2,"")</f>
        <v/>
      </c>
      <c r="AY47" s="99" t="str">
        <f>IF(AND($M47="Directamente",' Riesgos Gestión'!$AR47="Moderado"),1,"")</f>
        <v/>
      </c>
      <c r="AZ47" s="99" t="str">
        <f>IF(AND($N47="Indirectamente",' Riesgos Gestión'!$AR47="Moderado"),1,"")</f>
        <v/>
      </c>
      <c r="BA47" s="99" t="str">
        <f>IF(AND($M47="No disminuye",' Riesgos Gestión'!$AR47="Moderado"),1,"")</f>
        <v/>
      </c>
      <c r="BB47" s="99" t="str">
        <f>IF(AND($N47="No disminuye",' Riesgos Gestión'!$AR47="Moderado"),0,"")</f>
        <v/>
      </c>
      <c r="BC47" s="397" t="str">
        <f>CONCATENATE(AS47&amp;AU47&amp;AY47&amp;BA47)</f>
        <v>2</v>
      </c>
      <c r="BD47" s="397" t="str">
        <f t="shared" si="16"/>
        <v>2</v>
      </c>
      <c r="BE47" s="397">
        <f t="shared" si="30"/>
        <v>1</v>
      </c>
      <c r="BF47" s="397">
        <f t="shared" si="31"/>
        <v>1</v>
      </c>
      <c r="BG47" s="319" t="str">
        <f t="shared" si="45"/>
        <v>Bajo</v>
      </c>
      <c r="BH47" s="271" t="s">
        <v>504</v>
      </c>
      <c r="BI47" s="271" t="s">
        <v>505</v>
      </c>
      <c r="BJ47" s="270" t="s">
        <v>577</v>
      </c>
      <c r="BK47" s="392" t="s">
        <v>191</v>
      </c>
      <c r="BL47" s="61"/>
      <c r="BM47" s="61"/>
      <c r="BN47" s="61"/>
      <c r="BO47" s="175"/>
    </row>
    <row r="48" spans="1:67" s="12" customFormat="1" ht="118.5" customHeight="1">
      <c r="A48" s="411"/>
      <c r="B48" s="413"/>
      <c r="C48" s="443"/>
      <c r="D48" s="432"/>
      <c r="E48" s="434"/>
      <c r="F48" s="116" t="s">
        <v>417</v>
      </c>
      <c r="G48" s="447"/>
      <c r="H48" s="319"/>
      <c r="I48" s="314"/>
      <c r="J48" s="106" t="str">
        <f t="shared" si="37"/>
        <v>-</v>
      </c>
      <c r="K48" s="319"/>
      <c r="L48" s="123" t="s">
        <v>421</v>
      </c>
      <c r="M48" s="249" t="s">
        <v>169</v>
      </c>
      <c r="N48" s="249" t="s">
        <v>169</v>
      </c>
      <c r="O48" s="249" t="s">
        <v>108</v>
      </c>
      <c r="P48" s="73">
        <f t="shared" si="38"/>
        <v>15</v>
      </c>
      <c r="Q48" s="249" t="s">
        <v>113</v>
      </c>
      <c r="R48" s="73">
        <f t="shared" si="39"/>
        <v>15</v>
      </c>
      <c r="S48" s="249" t="s">
        <v>115</v>
      </c>
      <c r="T48" s="73">
        <f t="shared" si="40"/>
        <v>15</v>
      </c>
      <c r="U48" s="11" t="s">
        <v>125</v>
      </c>
      <c r="V48" s="73">
        <f t="shared" si="41"/>
        <v>15</v>
      </c>
      <c r="W48" s="11" t="s">
        <v>117</v>
      </c>
      <c r="X48" s="73">
        <f t="shared" si="42"/>
        <v>15</v>
      </c>
      <c r="Y48" s="11" t="s">
        <v>119</v>
      </c>
      <c r="Z48" s="73">
        <f t="shared" si="43"/>
        <v>15</v>
      </c>
      <c r="AA48" s="11" t="s">
        <v>121</v>
      </c>
      <c r="AB48" s="73">
        <f t="shared" si="44"/>
        <v>10</v>
      </c>
      <c r="AC48" s="73">
        <f t="shared" si="34"/>
        <v>100</v>
      </c>
      <c r="AD48" s="247" t="str">
        <f t="shared" si="35"/>
        <v>fuerte</v>
      </c>
      <c r="AE48" s="105" t="s">
        <v>163</v>
      </c>
      <c r="AF48" s="105" t="str">
        <f t="shared" si="17"/>
        <v>fuerte</v>
      </c>
      <c r="AG48" s="105" t="str">
        <f t="shared" si="21"/>
        <v>fuerte</v>
      </c>
      <c r="AH48" s="105" t="str">
        <f t="shared" si="22"/>
        <v/>
      </c>
      <c r="AI48" s="105" t="str">
        <f t="shared" si="23"/>
        <v/>
      </c>
      <c r="AJ48" s="105" t="str">
        <f t="shared" si="24"/>
        <v/>
      </c>
      <c r="AK48" s="105" t="str">
        <f t="shared" si="25"/>
        <v/>
      </c>
      <c r="AL48" s="105" t="str">
        <f t="shared" si="26"/>
        <v/>
      </c>
      <c r="AM48" s="105" t="str">
        <f t="shared" si="27"/>
        <v/>
      </c>
      <c r="AN48" s="105" t="str">
        <f t="shared" si="28"/>
        <v/>
      </c>
      <c r="AO48" s="105" t="str">
        <f t="shared" si="29"/>
        <v/>
      </c>
      <c r="AP48" s="105" t="str">
        <f t="shared" si="18"/>
        <v>fuerte</v>
      </c>
      <c r="AQ48" s="314"/>
      <c r="AR48" s="397"/>
      <c r="AS48" s="99" t="str">
        <f>IF(AND($M48="Directamente",' Riesgos Gestión'!$AR48="fuerte"),2,"")</f>
        <v/>
      </c>
      <c r="AT48" s="99" t="str">
        <f>IF(AND($N48="Directamente",' Riesgos Gestión'!$AR48="fuerte"),2,"")</f>
        <v/>
      </c>
      <c r="AU48" s="99" t="str">
        <f>IF(AND($M48="Directamente",' Riesgos Gestión'!$AR48="No disminuye"),2,"")</f>
        <v/>
      </c>
      <c r="AV48" s="99" t="str">
        <f>IF(AND($N48="Indirectamente",' Riesgos Gestión'!$AR48="fuerte"),1,"")</f>
        <v/>
      </c>
      <c r="AW48" s="99" t="str">
        <f>IF(AND($N48="No disminuye",' Riesgos Gestión'!$AR48="fuerte"),0,"")</f>
        <v/>
      </c>
      <c r="AX48" s="99" t="str">
        <f>IF(AND($N48="Directamente",' Riesgos Gestión'!$AR48="Moderado"),2,"")</f>
        <v/>
      </c>
      <c r="AY48" s="99" t="str">
        <f>IF(AND($M48="Directamente",' Riesgos Gestión'!$AR48="Moderado"),1,"")</f>
        <v/>
      </c>
      <c r="AZ48" s="99" t="str">
        <f>IF(AND($N48="Indirectamente",' Riesgos Gestión'!$AR48="Moderado"),1,"")</f>
        <v/>
      </c>
      <c r="BA48" s="99" t="str">
        <f>IF(AND($M48="No disminuye",' Riesgos Gestión'!$AR48="Moderado"),1,"")</f>
        <v/>
      </c>
      <c r="BB48" s="99" t="str">
        <f>IF(AND($N48="No disminuye",' Riesgos Gestión'!$AR48="Moderado"),0,"")</f>
        <v/>
      </c>
      <c r="BC48" s="397"/>
      <c r="BD48" s="397" t="str">
        <f t="shared" si="16"/>
        <v/>
      </c>
      <c r="BE48" s="397">
        <f t="shared" si="30"/>
        <v>0</v>
      </c>
      <c r="BF48" s="397">
        <f t="shared" si="31"/>
        <v>0</v>
      </c>
      <c r="BG48" s="319" t="e">
        <f t="shared" si="45"/>
        <v>#N/A</v>
      </c>
      <c r="BH48" s="271" t="s">
        <v>503</v>
      </c>
      <c r="BI48" s="271" t="s">
        <v>506</v>
      </c>
      <c r="BJ48" s="278" t="s">
        <v>578</v>
      </c>
      <c r="BK48" s="391"/>
      <c r="BL48" s="61"/>
      <c r="BM48" s="61"/>
      <c r="BN48" s="61"/>
      <c r="BO48" s="175"/>
    </row>
    <row r="49" spans="1:67" s="12" customFormat="1" ht="283.5" customHeight="1" thickBot="1">
      <c r="A49" s="410"/>
      <c r="B49" s="393"/>
      <c r="C49" s="444"/>
      <c r="D49" s="423"/>
      <c r="E49" s="417"/>
      <c r="F49" s="152" t="s">
        <v>418</v>
      </c>
      <c r="G49" s="448"/>
      <c r="H49" s="402"/>
      <c r="I49" s="392"/>
      <c r="J49" s="112" t="str">
        <f t="shared" si="37"/>
        <v>-</v>
      </c>
      <c r="K49" s="402"/>
      <c r="L49" s="216" t="s">
        <v>422</v>
      </c>
      <c r="M49" s="126" t="s">
        <v>169</v>
      </c>
      <c r="N49" s="126" t="s">
        <v>169</v>
      </c>
      <c r="O49" s="126" t="s">
        <v>108</v>
      </c>
      <c r="P49" s="129">
        <f t="shared" si="38"/>
        <v>15</v>
      </c>
      <c r="Q49" s="126" t="s">
        <v>113</v>
      </c>
      <c r="R49" s="129">
        <f t="shared" si="39"/>
        <v>15</v>
      </c>
      <c r="S49" s="126" t="s">
        <v>115</v>
      </c>
      <c r="T49" s="129">
        <f t="shared" si="40"/>
        <v>15</v>
      </c>
      <c r="U49" s="130" t="s">
        <v>125</v>
      </c>
      <c r="V49" s="129">
        <f t="shared" si="41"/>
        <v>15</v>
      </c>
      <c r="W49" s="130" t="s">
        <v>117</v>
      </c>
      <c r="X49" s="129">
        <f t="shared" si="42"/>
        <v>15</v>
      </c>
      <c r="Y49" s="130" t="s">
        <v>119</v>
      </c>
      <c r="Z49" s="129">
        <f t="shared" si="43"/>
        <v>15</v>
      </c>
      <c r="AA49" s="130" t="s">
        <v>122</v>
      </c>
      <c r="AB49" s="129">
        <f t="shared" si="44"/>
        <v>5</v>
      </c>
      <c r="AC49" s="129">
        <f t="shared" si="34"/>
        <v>95</v>
      </c>
      <c r="AD49" s="255" t="str">
        <f t="shared" si="35"/>
        <v>Moderado</v>
      </c>
      <c r="AE49" s="111" t="s">
        <v>163</v>
      </c>
      <c r="AF49" s="111" t="str">
        <f t="shared" si="17"/>
        <v>fuerte</v>
      </c>
      <c r="AG49" s="111" t="str">
        <f t="shared" si="21"/>
        <v/>
      </c>
      <c r="AH49" s="111" t="str">
        <f t="shared" si="22"/>
        <v/>
      </c>
      <c r="AI49" s="111" t="str">
        <f t="shared" si="23"/>
        <v/>
      </c>
      <c r="AJ49" s="111" t="str">
        <f t="shared" si="24"/>
        <v>moderado</v>
      </c>
      <c r="AK49" s="111" t="str">
        <f t="shared" si="25"/>
        <v/>
      </c>
      <c r="AL49" s="111" t="str">
        <f t="shared" si="26"/>
        <v/>
      </c>
      <c r="AM49" s="111" t="str">
        <f t="shared" si="27"/>
        <v/>
      </c>
      <c r="AN49" s="111" t="str">
        <f t="shared" si="28"/>
        <v/>
      </c>
      <c r="AO49" s="111" t="str">
        <f t="shared" si="29"/>
        <v/>
      </c>
      <c r="AP49" s="111" t="str">
        <f t="shared" si="18"/>
        <v>moderado</v>
      </c>
      <c r="AQ49" s="392"/>
      <c r="AR49" s="398"/>
      <c r="AS49" s="131" t="str">
        <f>IF(AND($M49="Directamente",' Riesgos Gestión'!$AR49="fuerte"),2,"")</f>
        <v/>
      </c>
      <c r="AT49" s="131" t="str">
        <f>IF(AND($N49="Directamente",' Riesgos Gestión'!$AR49="fuerte"),2,"")</f>
        <v/>
      </c>
      <c r="AU49" s="131" t="str">
        <f>IF(AND($M49="Directamente",' Riesgos Gestión'!$AR49="No disminuye"),2,"")</f>
        <v/>
      </c>
      <c r="AV49" s="131" t="str">
        <f>IF(AND($N49="Indirectamente",' Riesgos Gestión'!$AR49="fuerte"),1,"")</f>
        <v/>
      </c>
      <c r="AW49" s="131" t="str">
        <f>IF(AND($N49="No disminuye",' Riesgos Gestión'!$AR49="fuerte"),0,"")</f>
        <v/>
      </c>
      <c r="AX49" s="131" t="str">
        <f>IF(AND($N49="Directamente",' Riesgos Gestión'!$AR49="Moderado"),2,"")</f>
        <v/>
      </c>
      <c r="AY49" s="131" t="str">
        <f>IF(AND($M49="Directamente",' Riesgos Gestión'!$AR49="Moderado"),1,"")</f>
        <v/>
      </c>
      <c r="AZ49" s="131" t="str">
        <f>IF(AND($N49="Indirectamente",' Riesgos Gestión'!$AR49="Moderado"),1,"")</f>
        <v/>
      </c>
      <c r="BA49" s="131" t="str">
        <f>IF(AND($M49="No disminuye",' Riesgos Gestión'!$AR49="Moderado"),1,"")</f>
        <v/>
      </c>
      <c r="BB49" s="131" t="str">
        <f>IF(AND($N49="No disminuye",' Riesgos Gestión'!$AR49="Moderado"),0,"")</f>
        <v/>
      </c>
      <c r="BC49" s="398"/>
      <c r="BD49" s="398" t="str">
        <f t="shared" ref="BD49:BD62" si="46">CONCATENATE(AT49&amp;AV49&amp;AW49&amp;AX49&amp;AZ49&amp;BB49)</f>
        <v/>
      </c>
      <c r="BE49" s="398">
        <f t="shared" si="30"/>
        <v>0</v>
      </c>
      <c r="BF49" s="398">
        <f t="shared" si="31"/>
        <v>0</v>
      </c>
      <c r="BG49" s="402" t="e">
        <f t="shared" si="45"/>
        <v>#N/A</v>
      </c>
      <c r="BH49" s="271" t="s">
        <v>502</v>
      </c>
      <c r="BI49" s="277" t="s">
        <v>507</v>
      </c>
      <c r="BJ49" s="277" t="s">
        <v>581</v>
      </c>
      <c r="BK49" s="299"/>
      <c r="BL49" s="199"/>
      <c r="BM49" s="199"/>
      <c r="BN49" s="199"/>
      <c r="BO49" s="200"/>
    </row>
    <row r="50" spans="1:67" s="12" customFormat="1" ht="168.75" customHeight="1" thickBot="1">
      <c r="A50" s="409" t="s">
        <v>375</v>
      </c>
      <c r="B50" s="412" t="s">
        <v>292</v>
      </c>
      <c r="C50" s="449" t="s">
        <v>293</v>
      </c>
      <c r="D50" s="461" t="s">
        <v>294</v>
      </c>
      <c r="E50" s="416" t="s">
        <v>27</v>
      </c>
      <c r="F50" s="114" t="s">
        <v>423</v>
      </c>
      <c r="G50" s="463" t="s">
        <v>295</v>
      </c>
      <c r="H50" s="338">
        <v>4</v>
      </c>
      <c r="I50" s="306">
        <v>3</v>
      </c>
      <c r="J50" s="194" t="str">
        <f>CONCATENATE(H50,"-",I50)</f>
        <v>4-3</v>
      </c>
      <c r="K50" s="338" t="str">
        <f>VLOOKUP(J50,Hoja2!$G$15:$H$39,2,0)</f>
        <v>Extremadamente alto</v>
      </c>
      <c r="L50" s="135" t="s">
        <v>432</v>
      </c>
      <c r="M50" s="252" t="s">
        <v>169</v>
      </c>
      <c r="N50" s="252" t="s">
        <v>169</v>
      </c>
      <c r="O50" s="252" t="s">
        <v>108</v>
      </c>
      <c r="P50" s="160">
        <f t="shared" ref="P50:P55" si="47">IF(O50="","",(VLOOKUP(O50,valores,2,0)))</f>
        <v>15</v>
      </c>
      <c r="Q50" s="252" t="s">
        <v>113</v>
      </c>
      <c r="R50" s="160">
        <f>VLOOKUP(Q50,valores,2,0)</f>
        <v>15</v>
      </c>
      <c r="S50" s="252" t="s">
        <v>115</v>
      </c>
      <c r="T50" s="160">
        <f t="shared" ref="T50:T62" si="48">VLOOKUP(S50,valores,2,0)</f>
        <v>15</v>
      </c>
      <c r="U50" s="161" t="s">
        <v>125</v>
      </c>
      <c r="V50" s="160">
        <f>VLOOKUP(U50,valores,2,0)</f>
        <v>15</v>
      </c>
      <c r="W50" s="161" t="s">
        <v>117</v>
      </c>
      <c r="X50" s="160">
        <f>VLOOKUP(W50,valores,2,0)</f>
        <v>15</v>
      </c>
      <c r="Y50" s="161" t="s">
        <v>119</v>
      </c>
      <c r="Z50" s="160">
        <f>VLOOKUP(Y50,valores,2,0)</f>
        <v>15</v>
      </c>
      <c r="AA50" s="161" t="s">
        <v>121</v>
      </c>
      <c r="AB50" s="160">
        <f>VLOOKUP(AA50,valores,2,0)</f>
        <v>10</v>
      </c>
      <c r="AC50" s="160">
        <f t="shared" si="34"/>
        <v>100</v>
      </c>
      <c r="AD50" s="251" t="str">
        <f t="shared" si="35"/>
        <v>fuerte</v>
      </c>
      <c r="AE50" s="162" t="s">
        <v>163</v>
      </c>
      <c r="AF50" s="162" t="str">
        <f t="shared" si="17"/>
        <v>fuerte</v>
      </c>
      <c r="AG50" s="162" t="str">
        <f t="shared" si="21"/>
        <v>fuerte</v>
      </c>
      <c r="AH50" s="162" t="str">
        <f t="shared" si="22"/>
        <v/>
      </c>
      <c r="AI50" s="162" t="str">
        <f t="shared" si="23"/>
        <v/>
      </c>
      <c r="AJ50" s="162" t="str">
        <f t="shared" si="24"/>
        <v/>
      </c>
      <c r="AK50" s="162" t="str">
        <f t="shared" si="25"/>
        <v/>
      </c>
      <c r="AL50" s="162" t="str">
        <f t="shared" si="26"/>
        <v/>
      </c>
      <c r="AM50" s="162" t="str">
        <f t="shared" si="27"/>
        <v/>
      </c>
      <c r="AN50" s="162" t="str">
        <f t="shared" si="28"/>
        <v/>
      </c>
      <c r="AO50" s="162" t="str">
        <f t="shared" si="29"/>
        <v/>
      </c>
      <c r="AP50" s="162" t="str">
        <f t="shared" si="18"/>
        <v>fuerte</v>
      </c>
      <c r="AQ50" s="306">
        <f>AVERAGE(AC50:AC51)</f>
        <v>100</v>
      </c>
      <c r="AR50" s="401" t="str">
        <f>IF(AQ50&gt;=96,"fuerte",IF(AQ50&gt;=85,"moderado","débil"))</f>
        <v>fuerte</v>
      </c>
      <c r="AS50" s="164">
        <f>IF(AND($M50="Directamente",' Riesgos Gestión'!$AR50="fuerte"),2,"")</f>
        <v>2</v>
      </c>
      <c r="AT50" s="164">
        <f>IF(AND($N50="Directamente",' Riesgos Gestión'!$AR50="fuerte"),2,"")</f>
        <v>2</v>
      </c>
      <c r="AU50" s="164" t="str">
        <f>IF(AND($M50="Directamente",' Riesgos Gestión'!$AR50="No disminuye"),2,"")</f>
        <v/>
      </c>
      <c r="AV50" s="164" t="str">
        <f>IF(AND($N50="Indirectamente",' Riesgos Gestión'!$AR50="fuerte"),1,"")</f>
        <v/>
      </c>
      <c r="AW50" s="164" t="str">
        <f>IF(AND($N50="No disminuye",' Riesgos Gestión'!$AR50="fuerte"),0,"")</f>
        <v/>
      </c>
      <c r="AX50" s="164" t="str">
        <f>IF(AND($N50="Directamente",' Riesgos Gestión'!$AR50="Moderado"),2,"")</f>
        <v/>
      </c>
      <c r="AY50" s="164" t="str">
        <f>IF(AND($M50="Directamente",' Riesgos Gestión'!$AR50="Moderado"),1,"")</f>
        <v/>
      </c>
      <c r="AZ50" s="164" t="str">
        <f>IF(AND($N50="Indirectamente",' Riesgos Gestión'!$AR50="Moderado"),1,"")</f>
        <v/>
      </c>
      <c r="BA50" s="164" t="str">
        <f>IF(AND($M50="No disminuye",' Riesgos Gestión'!$AR50="Moderado"),1,"")</f>
        <v/>
      </c>
      <c r="BB50" s="164" t="str">
        <f>IF(AND($N50="No disminuye",' Riesgos Gestión'!$AR50="Moderado"),0,"")</f>
        <v/>
      </c>
      <c r="BC50" s="401" t="str">
        <f t="shared" ref="BC50:BC62" si="49">CONCATENATE(AS50&amp;AU50&amp;AY50&amp;BA50)</f>
        <v>2</v>
      </c>
      <c r="BD50" s="401" t="str">
        <f t="shared" si="46"/>
        <v>2</v>
      </c>
      <c r="BE50" s="401">
        <f t="shared" si="30"/>
        <v>2</v>
      </c>
      <c r="BF50" s="401">
        <f t="shared" si="31"/>
        <v>1</v>
      </c>
      <c r="BG50" s="338" t="str">
        <f t="shared" si="45"/>
        <v>Bajo</v>
      </c>
      <c r="BH50" s="163" t="s">
        <v>548</v>
      </c>
      <c r="BI50" s="270" t="s">
        <v>545</v>
      </c>
      <c r="BJ50" s="270" t="s">
        <v>587</v>
      </c>
      <c r="BK50" s="298" t="s">
        <v>47</v>
      </c>
      <c r="BL50" s="173"/>
      <c r="BM50" s="173"/>
      <c r="BN50" s="173"/>
      <c r="BO50" s="174" t="s">
        <v>47</v>
      </c>
    </row>
    <row r="51" spans="1:67" s="12" customFormat="1" ht="124.5" customHeight="1" thickBot="1">
      <c r="A51" s="411"/>
      <c r="B51" s="413"/>
      <c r="C51" s="443"/>
      <c r="D51" s="462"/>
      <c r="E51" s="434"/>
      <c r="F51" s="116" t="s">
        <v>424</v>
      </c>
      <c r="G51" s="447"/>
      <c r="H51" s="319"/>
      <c r="I51" s="314"/>
      <c r="J51" s="106"/>
      <c r="K51" s="319"/>
      <c r="L51" s="229" t="s">
        <v>425</v>
      </c>
      <c r="M51" s="249" t="s">
        <v>169</v>
      </c>
      <c r="N51" s="249" t="s">
        <v>169</v>
      </c>
      <c r="O51" s="249" t="s">
        <v>108</v>
      </c>
      <c r="P51" s="73">
        <f t="shared" si="47"/>
        <v>15</v>
      </c>
      <c r="Q51" s="249" t="s">
        <v>113</v>
      </c>
      <c r="R51" s="73">
        <f>VLOOKUP(Q51,valores,2,0)</f>
        <v>15</v>
      </c>
      <c r="S51" s="249" t="s">
        <v>115</v>
      </c>
      <c r="T51" s="73">
        <f t="shared" si="48"/>
        <v>15</v>
      </c>
      <c r="U51" s="11" t="s">
        <v>125</v>
      </c>
      <c r="V51" s="73">
        <f>VLOOKUP(U51,valores,2,0)</f>
        <v>15</v>
      </c>
      <c r="W51" s="11" t="s">
        <v>117</v>
      </c>
      <c r="X51" s="73">
        <f>VLOOKUP(W51,valores,2,0)</f>
        <v>15</v>
      </c>
      <c r="Y51" s="11" t="s">
        <v>119</v>
      </c>
      <c r="Z51" s="73">
        <f>VLOOKUP(Y51,valores,2,0)</f>
        <v>15</v>
      </c>
      <c r="AA51" s="11" t="s">
        <v>121</v>
      </c>
      <c r="AB51" s="73">
        <f>VLOOKUP(AA51,valores,2,0)</f>
        <v>10</v>
      </c>
      <c r="AC51" s="73">
        <f t="shared" si="34"/>
        <v>100</v>
      </c>
      <c r="AD51" s="247" t="str">
        <f t="shared" si="35"/>
        <v>fuerte</v>
      </c>
      <c r="AE51" s="105" t="s">
        <v>163</v>
      </c>
      <c r="AF51" s="105" t="str">
        <f t="shared" si="17"/>
        <v>fuerte</v>
      </c>
      <c r="AG51" s="105" t="str">
        <f t="shared" si="21"/>
        <v>fuerte</v>
      </c>
      <c r="AH51" s="105" t="str">
        <f t="shared" si="22"/>
        <v/>
      </c>
      <c r="AI51" s="105" t="str">
        <f t="shared" si="23"/>
        <v/>
      </c>
      <c r="AJ51" s="105" t="str">
        <f t="shared" si="24"/>
        <v/>
      </c>
      <c r="AK51" s="105" t="str">
        <f t="shared" si="25"/>
        <v/>
      </c>
      <c r="AL51" s="105" t="str">
        <f t="shared" si="26"/>
        <v/>
      </c>
      <c r="AM51" s="105" t="str">
        <f t="shared" si="27"/>
        <v/>
      </c>
      <c r="AN51" s="105" t="str">
        <f t="shared" si="28"/>
        <v/>
      </c>
      <c r="AO51" s="105" t="str">
        <f t="shared" si="29"/>
        <v/>
      </c>
      <c r="AP51" s="105" t="str">
        <f t="shared" si="18"/>
        <v>fuerte</v>
      </c>
      <c r="AQ51" s="314"/>
      <c r="AR51" s="397"/>
      <c r="AS51" s="99" t="str">
        <f>IF(AND($M51="Directamente",' Riesgos Gestión'!$AR51="fuerte"),2,"")</f>
        <v/>
      </c>
      <c r="AT51" s="99" t="str">
        <f>IF(AND($N51="Directamente",' Riesgos Gestión'!$AR51="fuerte"),2,"")</f>
        <v/>
      </c>
      <c r="AU51" s="99" t="str">
        <f>IF(AND($M51="Directamente",' Riesgos Gestión'!$AR51="No disminuye"),2,"")</f>
        <v/>
      </c>
      <c r="AV51" s="99" t="str">
        <f>IF(AND($N51="Indirectamente",' Riesgos Gestión'!$AR51="fuerte"),1,"")</f>
        <v/>
      </c>
      <c r="AW51" s="99" t="str">
        <f>IF(AND($N51="No disminuye",' Riesgos Gestión'!$AR51="fuerte"),0,"")</f>
        <v/>
      </c>
      <c r="AX51" s="99" t="str">
        <f>IF(AND($N51="Directamente",' Riesgos Gestión'!$AR51="Moderado"),2,"")</f>
        <v/>
      </c>
      <c r="AY51" s="99" t="str">
        <f>IF(AND($M51="Directamente",' Riesgos Gestión'!$AR51="Moderado"),1,"")</f>
        <v/>
      </c>
      <c r="AZ51" s="99" t="str">
        <f>IF(AND($N51="Indirectamente",' Riesgos Gestión'!$AR51="Moderado"),1,"")</f>
        <v/>
      </c>
      <c r="BA51" s="99" t="str">
        <f>IF(AND($M51="No disminuye",' Riesgos Gestión'!$AR51="Moderado"),1,"")</f>
        <v/>
      </c>
      <c r="BB51" s="99" t="str">
        <f>IF(AND($N51="No disminuye",' Riesgos Gestión'!$AR51="Moderado"),0,"")</f>
        <v/>
      </c>
      <c r="BC51" s="397"/>
      <c r="BD51" s="397" t="str">
        <f t="shared" si="46"/>
        <v/>
      </c>
      <c r="BE51" s="397">
        <f t="shared" si="30"/>
        <v>0</v>
      </c>
      <c r="BF51" s="397">
        <f t="shared" si="31"/>
        <v>0</v>
      </c>
      <c r="BG51" s="319" t="e">
        <f t="shared" si="45"/>
        <v>#N/A</v>
      </c>
      <c r="BH51" s="10" t="s">
        <v>549</v>
      </c>
      <c r="BI51" s="271" t="s">
        <v>546</v>
      </c>
      <c r="BJ51" s="270" t="s">
        <v>587</v>
      </c>
      <c r="BK51" s="391"/>
      <c r="BL51" s="61"/>
      <c r="BM51" s="61"/>
      <c r="BN51" s="61"/>
      <c r="BO51" s="175"/>
    </row>
    <row r="52" spans="1:67" s="12" customFormat="1" ht="123.75" customHeight="1" thickBot="1">
      <c r="A52" s="410"/>
      <c r="B52" s="393"/>
      <c r="C52" s="152" t="s">
        <v>296</v>
      </c>
      <c r="D52" s="113" t="s">
        <v>433</v>
      </c>
      <c r="E52" s="145" t="s">
        <v>27</v>
      </c>
      <c r="F52" s="152" t="s">
        <v>297</v>
      </c>
      <c r="G52" s="150" t="s">
        <v>298</v>
      </c>
      <c r="H52" s="112">
        <v>2</v>
      </c>
      <c r="I52" s="111">
        <v>3</v>
      </c>
      <c r="J52" s="112" t="str">
        <f>CONCATENATE(H52,"-",I52)</f>
        <v>2-3</v>
      </c>
      <c r="K52" s="112" t="str">
        <f>VLOOKUP(J52,Hoja2!$G$15:$H$39,2,0)</f>
        <v>Moderado</v>
      </c>
      <c r="L52" s="230" t="s">
        <v>434</v>
      </c>
      <c r="M52" s="126" t="s">
        <v>171</v>
      </c>
      <c r="N52" s="126" t="s">
        <v>170</v>
      </c>
      <c r="O52" s="126" t="s">
        <v>108</v>
      </c>
      <c r="P52" s="129">
        <f t="shared" si="47"/>
        <v>15</v>
      </c>
      <c r="Q52" s="126" t="s">
        <v>113</v>
      </c>
      <c r="R52" s="129">
        <f>VLOOKUP(Q52,valores,2,0)</f>
        <v>15</v>
      </c>
      <c r="S52" s="126" t="s">
        <v>115</v>
      </c>
      <c r="T52" s="129">
        <f t="shared" si="48"/>
        <v>15</v>
      </c>
      <c r="U52" s="130" t="s">
        <v>125</v>
      </c>
      <c r="V52" s="129">
        <f>VLOOKUP(U52,valores,2,0)</f>
        <v>15</v>
      </c>
      <c r="W52" s="130" t="s">
        <v>117</v>
      </c>
      <c r="X52" s="129">
        <f>VLOOKUP(W52,valores,2,0)</f>
        <v>15</v>
      </c>
      <c r="Y52" s="130" t="s">
        <v>119</v>
      </c>
      <c r="Z52" s="129">
        <f>VLOOKUP(Y52,valores,2,0)</f>
        <v>15</v>
      </c>
      <c r="AA52" s="130" t="s">
        <v>121</v>
      </c>
      <c r="AB52" s="129">
        <f>VLOOKUP(AA52,valores,2,0)</f>
        <v>10</v>
      </c>
      <c r="AC52" s="129">
        <f t="shared" si="34"/>
        <v>100</v>
      </c>
      <c r="AD52" s="255" t="str">
        <f t="shared" si="35"/>
        <v>fuerte</v>
      </c>
      <c r="AE52" s="111" t="s">
        <v>163</v>
      </c>
      <c r="AF52" s="111" t="str">
        <f t="shared" si="17"/>
        <v>fuerte</v>
      </c>
      <c r="AG52" s="111" t="str">
        <f t="shared" si="21"/>
        <v>fuerte</v>
      </c>
      <c r="AH52" s="111" t="str">
        <f t="shared" si="22"/>
        <v/>
      </c>
      <c r="AI52" s="111" t="str">
        <f t="shared" si="23"/>
        <v/>
      </c>
      <c r="AJ52" s="111" t="str">
        <f t="shared" si="24"/>
        <v/>
      </c>
      <c r="AK52" s="111" t="str">
        <f t="shared" si="25"/>
        <v/>
      </c>
      <c r="AL52" s="111" t="str">
        <f t="shared" si="26"/>
        <v/>
      </c>
      <c r="AM52" s="111" t="str">
        <f t="shared" si="27"/>
        <v/>
      </c>
      <c r="AN52" s="111" t="str">
        <f t="shared" si="28"/>
        <v/>
      </c>
      <c r="AO52" s="111" t="str">
        <f t="shared" si="29"/>
        <v/>
      </c>
      <c r="AP52" s="111" t="str">
        <f t="shared" si="18"/>
        <v>fuerte</v>
      </c>
      <c r="AQ52" s="264">
        <f>AVERAGE(AC52)</f>
        <v>100</v>
      </c>
      <c r="AR52" s="263" t="str">
        <f>IF(AQ52&gt;=96,"fuerte",IF(AQ52&gt;=85,"moderado","débil"))</f>
        <v>fuerte</v>
      </c>
      <c r="AS52" s="131" t="str">
        <f>IF(AND($M52="Directamente",' Riesgos Gestión'!$AR52="fuerte"),2,"")</f>
        <v/>
      </c>
      <c r="AT52" s="131" t="str">
        <f>IF(AND($N52="Directamente",' Riesgos Gestión'!$AR52="fuerte"),2,"")</f>
        <v/>
      </c>
      <c r="AU52" s="131" t="str">
        <f>IF(AND($M52="Directamente",' Riesgos Gestión'!$AR52="No disminuye"),2,"")</f>
        <v/>
      </c>
      <c r="AV52" s="131">
        <f>IF(AND($N52="Indirectamente",' Riesgos Gestión'!$AR52="fuerte"),1,"")</f>
        <v>1</v>
      </c>
      <c r="AW52" s="131" t="str">
        <f>IF(AND($N52="No disminuye",' Riesgos Gestión'!$AR52="fuerte"),0,"")</f>
        <v/>
      </c>
      <c r="AX52" s="131" t="str">
        <f>IF(AND($N52="Directamente",' Riesgos Gestión'!$AR52="Moderado"),2,"")</f>
        <v/>
      </c>
      <c r="AY52" s="131" t="str">
        <f>IF(AND($M52="Directamente",' Riesgos Gestión'!$AR52="Moderado"),1,"")</f>
        <v/>
      </c>
      <c r="AZ52" s="131" t="str">
        <f>IF(AND($N52="Indirectamente",' Riesgos Gestión'!$AR52="Moderado"),1,"")</f>
        <v/>
      </c>
      <c r="BA52" s="131" t="str">
        <f>IF(AND($M52="No disminuye",' Riesgos Gestión'!$AR52="Moderado"),1,"")</f>
        <v/>
      </c>
      <c r="BB52" s="131" t="str">
        <f>IF(AND($N52="No disminuye",' Riesgos Gestión'!$AR52="Moderado"),0,"")</f>
        <v/>
      </c>
      <c r="BC52" s="131" t="str">
        <f t="shared" si="49"/>
        <v/>
      </c>
      <c r="BD52" s="131" t="str">
        <f t="shared" si="46"/>
        <v>1</v>
      </c>
      <c r="BE52" s="264">
        <f t="shared" si="30"/>
        <v>2</v>
      </c>
      <c r="BF52" s="264">
        <f t="shared" si="31"/>
        <v>2</v>
      </c>
      <c r="BG52" s="265" t="str">
        <f t="shared" si="45"/>
        <v>Bajo</v>
      </c>
      <c r="BH52" s="139" t="s">
        <v>550</v>
      </c>
      <c r="BI52" s="277" t="s">
        <v>547</v>
      </c>
      <c r="BJ52" s="270" t="s">
        <v>587</v>
      </c>
      <c r="BK52" s="299"/>
      <c r="BL52" s="199"/>
      <c r="BM52" s="199"/>
      <c r="BN52" s="199"/>
      <c r="BO52" s="200"/>
    </row>
    <row r="53" spans="1:67" s="12" customFormat="1" ht="323.25" customHeight="1" thickBot="1">
      <c r="A53" s="409" t="s">
        <v>435</v>
      </c>
      <c r="B53" s="412" t="s">
        <v>436</v>
      </c>
      <c r="C53" s="412" t="s">
        <v>437</v>
      </c>
      <c r="D53" s="389" t="s">
        <v>438</v>
      </c>
      <c r="E53" s="416" t="s">
        <v>27</v>
      </c>
      <c r="F53" s="138" t="s">
        <v>309</v>
      </c>
      <c r="G53" s="463" t="s">
        <v>439</v>
      </c>
      <c r="H53" s="338">
        <v>1</v>
      </c>
      <c r="I53" s="306">
        <v>3</v>
      </c>
      <c r="J53" s="194" t="str">
        <f>CONCATENATE(H53,"-",I53)</f>
        <v>1-3</v>
      </c>
      <c r="K53" s="338" t="str">
        <f>VLOOKUP(J53,Hoja2!$G$15:$H$39,2,0)</f>
        <v>Bajo</v>
      </c>
      <c r="L53" s="114" t="s">
        <v>310</v>
      </c>
      <c r="M53" s="252" t="s">
        <v>169</v>
      </c>
      <c r="N53" s="252" t="s">
        <v>169</v>
      </c>
      <c r="O53" s="252" t="s">
        <v>108</v>
      </c>
      <c r="P53" s="160">
        <f t="shared" si="47"/>
        <v>15</v>
      </c>
      <c r="Q53" s="252" t="s">
        <v>113</v>
      </c>
      <c r="R53" s="160">
        <f>VLOOKUP(Q53,valores,2,0)</f>
        <v>15</v>
      </c>
      <c r="S53" s="252" t="s">
        <v>115</v>
      </c>
      <c r="T53" s="160">
        <f t="shared" si="48"/>
        <v>15</v>
      </c>
      <c r="U53" s="161" t="s">
        <v>125</v>
      </c>
      <c r="V53" s="160">
        <f>VLOOKUP(U53,valores,2,0)</f>
        <v>15</v>
      </c>
      <c r="W53" s="161" t="s">
        <v>117</v>
      </c>
      <c r="X53" s="160">
        <f>VLOOKUP(W53,valores,2,0)</f>
        <v>15</v>
      </c>
      <c r="Y53" s="161" t="s">
        <v>119</v>
      </c>
      <c r="Z53" s="160">
        <f>VLOOKUP(Y53,valores,2,0)</f>
        <v>15</v>
      </c>
      <c r="AA53" s="161" t="s">
        <v>121</v>
      </c>
      <c r="AB53" s="160">
        <f>VLOOKUP(AA53,valores,2,0)</f>
        <v>10</v>
      </c>
      <c r="AC53" s="160">
        <f t="shared" si="34"/>
        <v>100</v>
      </c>
      <c r="AD53" s="251" t="str">
        <f t="shared" si="35"/>
        <v>fuerte</v>
      </c>
      <c r="AE53" s="162" t="s">
        <v>163</v>
      </c>
      <c r="AF53" s="162" t="str">
        <f t="shared" si="17"/>
        <v>fuerte</v>
      </c>
      <c r="AG53" s="162" t="str">
        <f t="shared" si="21"/>
        <v>fuerte</v>
      </c>
      <c r="AH53" s="162" t="str">
        <f t="shared" si="22"/>
        <v/>
      </c>
      <c r="AI53" s="162" t="str">
        <f t="shared" si="23"/>
        <v/>
      </c>
      <c r="AJ53" s="162" t="str">
        <f t="shared" si="24"/>
        <v/>
      </c>
      <c r="AK53" s="162" t="str">
        <f t="shared" si="25"/>
        <v/>
      </c>
      <c r="AL53" s="162" t="str">
        <f t="shared" si="26"/>
        <v/>
      </c>
      <c r="AM53" s="162" t="str">
        <f t="shared" si="27"/>
        <v/>
      </c>
      <c r="AN53" s="162" t="str">
        <f t="shared" si="28"/>
        <v/>
      </c>
      <c r="AO53" s="162" t="str">
        <f t="shared" si="29"/>
        <v/>
      </c>
      <c r="AP53" s="162" t="str">
        <f t="shared" si="18"/>
        <v>fuerte</v>
      </c>
      <c r="AQ53" s="306">
        <f>AVERAGE(AC53:AC54)</f>
        <v>100</v>
      </c>
      <c r="AR53" s="401" t="str">
        <f>IF(AQ53&gt;=96,"fuerte",IF(AQ53&gt;=85,"moderado","débil"))</f>
        <v>fuerte</v>
      </c>
      <c r="AS53" s="164">
        <f>IF(AND($M53="Directamente",' Riesgos Gestión'!$AR53="fuerte"),2,"")</f>
        <v>2</v>
      </c>
      <c r="AT53" s="164">
        <f>IF(AND($N53="Directamente",' Riesgos Gestión'!$AR53="fuerte"),2,"")</f>
        <v>2</v>
      </c>
      <c r="AU53" s="164" t="str">
        <f>IF(AND($M53="Directamente",' Riesgos Gestión'!$AR53="No disminuye"),2,"")</f>
        <v/>
      </c>
      <c r="AV53" s="164" t="str">
        <f>IF(AND($N53="Indirectamente",' Riesgos Gestión'!$AR53="fuerte"),1,"")</f>
        <v/>
      </c>
      <c r="AW53" s="164" t="str">
        <f>IF(AND($N53="No disminuye",' Riesgos Gestión'!$AR53="fuerte"),0,"")</f>
        <v/>
      </c>
      <c r="AX53" s="164" t="str">
        <f>IF(AND($N53="Directamente",' Riesgos Gestión'!$AR53="Moderado"),2,"")</f>
        <v/>
      </c>
      <c r="AY53" s="164" t="str">
        <f>IF(AND($M53="Directamente",' Riesgos Gestión'!$AR53="Moderado"),1,"")</f>
        <v/>
      </c>
      <c r="AZ53" s="164" t="str">
        <f>IF(AND($N53="Indirectamente",' Riesgos Gestión'!$AR53="Moderado"),1,"")</f>
        <v/>
      </c>
      <c r="BA53" s="164" t="str">
        <f>IF(AND($M53="No disminuye",' Riesgos Gestión'!$AR53="Moderado"),1,"")</f>
        <v/>
      </c>
      <c r="BB53" s="164" t="str">
        <f>IF(AND($N53="No disminuye",' Riesgos Gestión'!$AR53="Moderado"),0,"")</f>
        <v/>
      </c>
      <c r="BC53" s="401" t="str">
        <f t="shared" si="49"/>
        <v>2</v>
      </c>
      <c r="BD53" s="401" t="str">
        <f t="shared" si="46"/>
        <v>2</v>
      </c>
      <c r="BE53" s="401">
        <f t="shared" si="30"/>
        <v>-1</v>
      </c>
      <c r="BF53" s="401">
        <f t="shared" si="31"/>
        <v>1</v>
      </c>
      <c r="BG53" s="338" t="str">
        <f>IF(K53="Bajo","Bajo",VLOOKUP(BE49&amp;"-"&amp;BF49,zona,2,0))</f>
        <v>Bajo</v>
      </c>
      <c r="BH53" s="231" t="s">
        <v>472</v>
      </c>
      <c r="BI53" s="285" t="s">
        <v>473</v>
      </c>
      <c r="BJ53" s="285" t="s">
        <v>474</v>
      </c>
      <c r="BK53" s="395" t="s">
        <v>191</v>
      </c>
      <c r="BL53" s="173"/>
      <c r="BM53" s="173"/>
      <c r="BN53" s="173"/>
      <c r="BO53" s="174"/>
    </row>
    <row r="54" spans="1:67" s="12" customFormat="1" ht="192.75" customHeight="1" thickBot="1">
      <c r="A54" s="411"/>
      <c r="B54" s="413"/>
      <c r="C54" s="413"/>
      <c r="D54" s="316"/>
      <c r="E54" s="434"/>
      <c r="F54" s="151" t="s">
        <v>311</v>
      </c>
      <c r="G54" s="447"/>
      <c r="H54" s="319"/>
      <c r="I54" s="314"/>
      <c r="J54" s="106"/>
      <c r="K54" s="319"/>
      <c r="L54" s="116" t="s">
        <v>312</v>
      </c>
      <c r="M54" s="249" t="s">
        <v>169</v>
      </c>
      <c r="N54" s="249" t="s">
        <v>169</v>
      </c>
      <c r="O54" s="249" t="s">
        <v>108</v>
      </c>
      <c r="P54" s="73">
        <f t="shared" si="47"/>
        <v>15</v>
      </c>
      <c r="Q54" s="249" t="s">
        <v>113</v>
      </c>
      <c r="R54" s="73">
        <f>VLOOKUP(Q54,valores,2,0)</f>
        <v>15</v>
      </c>
      <c r="S54" s="249" t="s">
        <v>115</v>
      </c>
      <c r="T54" s="73">
        <f t="shared" si="48"/>
        <v>15</v>
      </c>
      <c r="U54" s="11" t="s">
        <v>125</v>
      </c>
      <c r="V54" s="73">
        <f>VLOOKUP(U54,valores,2,0)</f>
        <v>15</v>
      </c>
      <c r="W54" s="11" t="s">
        <v>117</v>
      </c>
      <c r="X54" s="73">
        <f>VLOOKUP(W54,valores,2,0)</f>
        <v>15</v>
      </c>
      <c r="Y54" s="11" t="s">
        <v>119</v>
      </c>
      <c r="Z54" s="73">
        <f>VLOOKUP(Y54,valores,2,0)</f>
        <v>15</v>
      </c>
      <c r="AA54" s="11" t="s">
        <v>121</v>
      </c>
      <c r="AB54" s="73">
        <f>VLOOKUP(AA54,valores,2,0)</f>
        <v>10</v>
      </c>
      <c r="AC54" s="73">
        <f t="shared" si="34"/>
        <v>100</v>
      </c>
      <c r="AD54" s="247" t="str">
        <f t="shared" si="35"/>
        <v>fuerte</v>
      </c>
      <c r="AE54" s="105" t="s">
        <v>163</v>
      </c>
      <c r="AF54" s="105" t="str">
        <f t="shared" si="17"/>
        <v>fuerte</v>
      </c>
      <c r="AG54" s="105" t="str">
        <f t="shared" si="21"/>
        <v>fuerte</v>
      </c>
      <c r="AH54" s="105" t="str">
        <f t="shared" si="22"/>
        <v/>
      </c>
      <c r="AI54" s="105" t="str">
        <f t="shared" si="23"/>
        <v/>
      </c>
      <c r="AJ54" s="105" t="str">
        <f t="shared" si="24"/>
        <v/>
      </c>
      <c r="AK54" s="105" t="str">
        <f t="shared" si="25"/>
        <v/>
      </c>
      <c r="AL54" s="105" t="str">
        <f t="shared" si="26"/>
        <v/>
      </c>
      <c r="AM54" s="105" t="str">
        <f t="shared" si="27"/>
        <v/>
      </c>
      <c r="AN54" s="105" t="str">
        <f t="shared" si="28"/>
        <v/>
      </c>
      <c r="AO54" s="105" t="str">
        <f t="shared" si="29"/>
        <v/>
      </c>
      <c r="AP54" s="105" t="str">
        <f t="shared" si="18"/>
        <v>fuerte</v>
      </c>
      <c r="AQ54" s="314"/>
      <c r="AR54" s="397"/>
      <c r="AS54" s="99" t="str">
        <f>IF(AND($M54="Directamente",' Riesgos Gestión'!$AR54="fuerte"),2,"")</f>
        <v/>
      </c>
      <c r="AT54" s="99" t="str">
        <f>IF(AND($N54="Directamente",' Riesgos Gestión'!$AR54="fuerte"),2,"")</f>
        <v/>
      </c>
      <c r="AU54" s="99" t="str">
        <f>IF(AND($M54="Directamente",' Riesgos Gestión'!$AR54="No disminuye"),2,"")</f>
        <v/>
      </c>
      <c r="AV54" s="99" t="str">
        <f>IF(AND($N54="Indirectamente",' Riesgos Gestión'!$AR54="fuerte"),1,"")</f>
        <v/>
      </c>
      <c r="AW54" s="99" t="str">
        <f>IF(AND($N54="No disminuye",' Riesgos Gestión'!$AR54="fuerte"),0,"")</f>
        <v/>
      </c>
      <c r="AX54" s="99" t="str">
        <f>IF(AND($N54="Directamente",' Riesgos Gestión'!$AR54="Moderado"),2,"")</f>
        <v/>
      </c>
      <c r="AY54" s="99" t="str">
        <f>IF(AND($M54="Directamente",' Riesgos Gestión'!$AR54="Moderado"),1,"")</f>
        <v/>
      </c>
      <c r="AZ54" s="99" t="str">
        <f>IF(AND($N54="Indirectamente",' Riesgos Gestión'!$AR54="Moderado"),1,"")</f>
        <v/>
      </c>
      <c r="BA54" s="99" t="str">
        <f>IF(AND($M54="No disminuye",' Riesgos Gestión'!$AR54="Moderado"),1,"")</f>
        <v/>
      </c>
      <c r="BB54" s="99" t="str">
        <f>IF(AND($N54="No disminuye",' Riesgos Gestión'!$AR54="Moderado"),0,"")</f>
        <v/>
      </c>
      <c r="BC54" s="397"/>
      <c r="BD54" s="397" t="str">
        <f t="shared" si="46"/>
        <v/>
      </c>
      <c r="BE54" s="397">
        <f t="shared" si="30"/>
        <v>0</v>
      </c>
      <c r="BF54" s="397">
        <f t="shared" si="31"/>
        <v>0</v>
      </c>
      <c r="BG54" s="319"/>
      <c r="BH54" s="231" t="s">
        <v>466</v>
      </c>
      <c r="BI54" s="288" t="s">
        <v>449</v>
      </c>
      <c r="BJ54" s="288" t="s">
        <v>475</v>
      </c>
      <c r="BK54" s="396"/>
      <c r="BL54" s="61"/>
      <c r="BM54" s="61"/>
      <c r="BN54" s="61"/>
      <c r="BO54" s="175"/>
    </row>
    <row r="55" spans="1:67" s="12" customFormat="1" ht="306.75" customHeight="1" thickBot="1">
      <c r="A55" s="411"/>
      <c r="B55" s="413"/>
      <c r="C55" s="413" t="s">
        <v>313</v>
      </c>
      <c r="D55" s="316" t="s">
        <v>440</v>
      </c>
      <c r="E55" s="434" t="s">
        <v>28</v>
      </c>
      <c r="F55" s="151" t="s">
        <v>314</v>
      </c>
      <c r="G55" s="447" t="s">
        <v>315</v>
      </c>
      <c r="H55" s="319">
        <v>1</v>
      </c>
      <c r="I55" s="314">
        <v>3</v>
      </c>
      <c r="J55" s="106" t="str">
        <f>CONCATENATE(H55,"-",I55)</f>
        <v>1-3</v>
      </c>
      <c r="K55" s="470" t="str">
        <f>VLOOKUP(J55,Hoja2!$G$15:$H$39,2,0)</f>
        <v>Bajo</v>
      </c>
      <c r="L55" s="140" t="s">
        <v>441</v>
      </c>
      <c r="M55" s="249" t="s">
        <v>169</v>
      </c>
      <c r="N55" s="249" t="s">
        <v>169</v>
      </c>
      <c r="O55" s="249" t="s">
        <v>108</v>
      </c>
      <c r="P55" s="73">
        <f t="shared" si="47"/>
        <v>15</v>
      </c>
      <c r="Q55" s="249" t="s">
        <v>113</v>
      </c>
      <c r="R55" s="73">
        <f t="shared" ref="R55:R62" si="50">VLOOKUP(Q55,valores,2,0)</f>
        <v>15</v>
      </c>
      <c r="S55" s="249" t="s">
        <v>115</v>
      </c>
      <c r="T55" s="73">
        <f t="shared" si="48"/>
        <v>15</v>
      </c>
      <c r="U55" s="11" t="s">
        <v>125</v>
      </c>
      <c r="V55" s="73">
        <f t="shared" ref="V55:V62" si="51">VLOOKUP(U55,valores,2,0)</f>
        <v>15</v>
      </c>
      <c r="W55" s="11" t="s">
        <v>117</v>
      </c>
      <c r="X55" s="73">
        <f t="shared" ref="X55:X62" si="52">VLOOKUP(W55,valores,2,0)</f>
        <v>15</v>
      </c>
      <c r="Y55" s="11" t="s">
        <v>119</v>
      </c>
      <c r="Z55" s="73">
        <f t="shared" ref="Z55:Z62" si="53">VLOOKUP(Y55,valores,2,0)</f>
        <v>15</v>
      </c>
      <c r="AA55" s="11" t="s">
        <v>121</v>
      </c>
      <c r="AB55" s="73">
        <f t="shared" ref="AB55:AB62" si="54">VLOOKUP(AA55,valores,2,0)</f>
        <v>10</v>
      </c>
      <c r="AC55" s="73">
        <f t="shared" si="34"/>
        <v>100</v>
      </c>
      <c r="AD55" s="247" t="str">
        <f t="shared" si="35"/>
        <v>fuerte</v>
      </c>
      <c r="AE55" s="105" t="s">
        <v>163</v>
      </c>
      <c r="AF55" s="105" t="str">
        <f t="shared" si="17"/>
        <v>fuerte</v>
      </c>
      <c r="AG55" s="105" t="str">
        <f t="shared" si="21"/>
        <v>fuerte</v>
      </c>
      <c r="AH55" s="105" t="str">
        <f t="shared" si="22"/>
        <v/>
      </c>
      <c r="AI55" s="105" t="str">
        <f t="shared" si="23"/>
        <v/>
      </c>
      <c r="AJ55" s="105" t="str">
        <f t="shared" si="24"/>
        <v/>
      </c>
      <c r="AK55" s="105" t="str">
        <f t="shared" si="25"/>
        <v/>
      </c>
      <c r="AL55" s="105" t="str">
        <f t="shared" si="26"/>
        <v/>
      </c>
      <c r="AM55" s="105" t="str">
        <f t="shared" si="27"/>
        <v/>
      </c>
      <c r="AN55" s="105" t="str">
        <f t="shared" si="28"/>
        <v/>
      </c>
      <c r="AO55" s="105" t="str">
        <f t="shared" si="29"/>
        <v/>
      </c>
      <c r="AP55" s="105" t="str">
        <f t="shared" si="18"/>
        <v>fuerte</v>
      </c>
      <c r="AQ55" s="314">
        <f>AVERAGE(AC55:AC56)</f>
        <v>100</v>
      </c>
      <c r="AR55" s="397" t="str">
        <f>IF(AQ55&gt;=96,"fuerte",IF(AQ55&gt;=85,"moderado","débil"))</f>
        <v>fuerte</v>
      </c>
      <c r="AS55" s="99">
        <f>IF(AND($M55="Directamente",' Riesgos Gestión'!$AR55="fuerte"),2,"")</f>
        <v>2</v>
      </c>
      <c r="AT55" s="99">
        <f>IF(AND($N55="Directamente",' Riesgos Gestión'!$AR55="fuerte"),2,"")</f>
        <v>2</v>
      </c>
      <c r="AU55" s="99" t="str">
        <f>IF(AND($M55="Directamente",' Riesgos Gestión'!$AR55="No disminuye"),2,"")</f>
        <v/>
      </c>
      <c r="AV55" s="99" t="str">
        <f>IF(AND($N55="Indirectamente",' Riesgos Gestión'!$AR55="fuerte"),1,"")</f>
        <v/>
      </c>
      <c r="AW55" s="99" t="str">
        <f>IF(AND($N55="No disminuye",' Riesgos Gestión'!$AR55="fuerte"),0,"")</f>
        <v/>
      </c>
      <c r="AX55" s="99" t="str">
        <f>IF(AND($N55="Directamente",' Riesgos Gestión'!$AR55="Moderado"),2,"")</f>
        <v/>
      </c>
      <c r="AY55" s="99" t="str">
        <f>IF(AND($M55="Directamente",' Riesgos Gestión'!$AR55="Moderado"),1,"")</f>
        <v/>
      </c>
      <c r="AZ55" s="99" t="str">
        <f>IF(AND($N55="Indirectamente",' Riesgos Gestión'!$AR55="Moderado"),1,"")</f>
        <v/>
      </c>
      <c r="BA55" s="99" t="str">
        <f>IF(AND($M55="No disminuye",' Riesgos Gestión'!$AR55="Moderado"),1,"")</f>
        <v/>
      </c>
      <c r="BB55" s="99" t="str">
        <f>IF(AND($N55="No disminuye",' Riesgos Gestión'!$AR55="Moderado"),0,"")</f>
        <v/>
      </c>
      <c r="BC55" s="397" t="str">
        <f t="shared" si="49"/>
        <v>2</v>
      </c>
      <c r="BD55" s="397" t="str">
        <f t="shared" si="46"/>
        <v>2</v>
      </c>
      <c r="BE55" s="397">
        <f t="shared" si="30"/>
        <v>-1</v>
      </c>
      <c r="BF55" s="397">
        <f t="shared" si="31"/>
        <v>1</v>
      </c>
      <c r="BG55" s="470" t="str">
        <f>IF(K55="Bajo","Bajo",VLOOKUP(BE51&amp;"-"&amp;BF51,zona,2,0))</f>
        <v>Bajo</v>
      </c>
      <c r="BH55" s="231" t="s">
        <v>476</v>
      </c>
      <c r="BI55" s="288" t="s">
        <v>450</v>
      </c>
      <c r="BJ55" s="288" t="s">
        <v>451</v>
      </c>
      <c r="BK55" s="393" t="s">
        <v>191</v>
      </c>
      <c r="BL55" s="61"/>
      <c r="BM55" s="61"/>
      <c r="BN55" s="61"/>
      <c r="BO55" s="175"/>
    </row>
    <row r="56" spans="1:67" s="12" customFormat="1" ht="321.75" customHeight="1" thickBot="1">
      <c r="A56" s="410"/>
      <c r="B56" s="393"/>
      <c r="C56" s="393"/>
      <c r="D56" s="418"/>
      <c r="E56" s="417"/>
      <c r="F56" s="150" t="s">
        <v>442</v>
      </c>
      <c r="G56" s="448"/>
      <c r="H56" s="402"/>
      <c r="I56" s="392"/>
      <c r="J56" s="112"/>
      <c r="K56" s="471"/>
      <c r="L56" s="120" t="s">
        <v>316</v>
      </c>
      <c r="M56" s="126" t="s">
        <v>169</v>
      </c>
      <c r="N56" s="126" t="s">
        <v>169</v>
      </c>
      <c r="O56" s="126" t="s">
        <v>108</v>
      </c>
      <c r="P56" s="129">
        <f t="shared" ref="P56:P62" si="55">IF(O56="","",(VLOOKUP(O56,valores,2,0)))</f>
        <v>15</v>
      </c>
      <c r="Q56" s="126" t="s">
        <v>113</v>
      </c>
      <c r="R56" s="129">
        <f t="shared" si="50"/>
        <v>15</v>
      </c>
      <c r="S56" s="126" t="s">
        <v>115</v>
      </c>
      <c r="T56" s="129">
        <f t="shared" si="48"/>
        <v>15</v>
      </c>
      <c r="U56" s="130" t="s">
        <v>125</v>
      </c>
      <c r="V56" s="129">
        <f t="shared" si="51"/>
        <v>15</v>
      </c>
      <c r="W56" s="130" t="s">
        <v>117</v>
      </c>
      <c r="X56" s="129">
        <f t="shared" si="52"/>
        <v>15</v>
      </c>
      <c r="Y56" s="130" t="s">
        <v>119</v>
      </c>
      <c r="Z56" s="129">
        <f t="shared" si="53"/>
        <v>15</v>
      </c>
      <c r="AA56" s="130" t="s">
        <v>121</v>
      </c>
      <c r="AB56" s="129">
        <f t="shared" si="54"/>
        <v>10</v>
      </c>
      <c r="AC56" s="129">
        <f t="shared" si="34"/>
        <v>100</v>
      </c>
      <c r="AD56" s="255" t="str">
        <f t="shared" si="35"/>
        <v>fuerte</v>
      </c>
      <c r="AE56" s="111" t="s">
        <v>163</v>
      </c>
      <c r="AF56" s="111" t="str">
        <f t="shared" si="17"/>
        <v>fuerte</v>
      </c>
      <c r="AG56" s="111" t="str">
        <f t="shared" si="21"/>
        <v>fuerte</v>
      </c>
      <c r="AH56" s="111" t="str">
        <f t="shared" si="22"/>
        <v/>
      </c>
      <c r="AI56" s="111" t="str">
        <f t="shared" si="23"/>
        <v/>
      </c>
      <c r="AJ56" s="111" t="str">
        <f t="shared" si="24"/>
        <v/>
      </c>
      <c r="AK56" s="111" t="str">
        <f t="shared" si="25"/>
        <v/>
      </c>
      <c r="AL56" s="111" t="str">
        <f t="shared" si="26"/>
        <v/>
      </c>
      <c r="AM56" s="111" t="str">
        <f t="shared" si="27"/>
        <v/>
      </c>
      <c r="AN56" s="111" t="str">
        <f t="shared" si="28"/>
        <v/>
      </c>
      <c r="AO56" s="111" t="str">
        <f t="shared" si="29"/>
        <v/>
      </c>
      <c r="AP56" s="111" t="str">
        <f t="shared" si="18"/>
        <v>fuerte</v>
      </c>
      <c r="AQ56" s="392"/>
      <c r="AR56" s="398"/>
      <c r="AS56" s="131" t="str">
        <f>IF(AND($M56="Directamente",' Riesgos Gestión'!$AR56="fuerte"),2,"")</f>
        <v/>
      </c>
      <c r="AT56" s="131" t="str">
        <f>IF(AND($N56="Directamente",' Riesgos Gestión'!$AR56="fuerte"),2,"")</f>
        <v/>
      </c>
      <c r="AU56" s="131" t="str">
        <f>IF(AND($M56="Directamente",' Riesgos Gestión'!$AR56="No disminuye"),2,"")</f>
        <v/>
      </c>
      <c r="AV56" s="131" t="str">
        <f>IF(AND($N56="Indirectamente",' Riesgos Gestión'!$AR56="fuerte"),1,"")</f>
        <v/>
      </c>
      <c r="AW56" s="131" t="str">
        <f>IF(AND($N56="No disminuye",' Riesgos Gestión'!$AR56="fuerte"),0,"")</f>
        <v/>
      </c>
      <c r="AX56" s="131" t="str">
        <f>IF(AND($N56="Directamente",' Riesgos Gestión'!$AR56="Moderado"),2,"")</f>
        <v/>
      </c>
      <c r="AY56" s="131" t="str">
        <f>IF(AND($M56="Directamente",' Riesgos Gestión'!$AR56="Moderado"),1,"")</f>
        <v/>
      </c>
      <c r="AZ56" s="131" t="str">
        <f>IF(AND($N56="Indirectamente",' Riesgos Gestión'!$AR56="Moderado"),1,"")</f>
        <v/>
      </c>
      <c r="BA56" s="131" t="str">
        <f>IF(AND($M56="No disminuye",' Riesgos Gestión'!$AR56="Moderado"),1,"")</f>
        <v/>
      </c>
      <c r="BB56" s="131" t="str">
        <f>IF(AND($N56="No disminuye",' Riesgos Gestión'!$AR56="Moderado"),0,"")</f>
        <v/>
      </c>
      <c r="BC56" s="398"/>
      <c r="BD56" s="398"/>
      <c r="BE56" s="398">
        <f t="shared" si="30"/>
        <v>0</v>
      </c>
      <c r="BF56" s="398">
        <f t="shared" si="31"/>
        <v>0</v>
      </c>
      <c r="BG56" s="471"/>
      <c r="BH56" s="231" t="s">
        <v>477</v>
      </c>
      <c r="BI56" s="288" t="s">
        <v>450</v>
      </c>
      <c r="BJ56" s="288" t="s">
        <v>451</v>
      </c>
      <c r="BK56" s="394"/>
      <c r="BL56" s="199"/>
      <c r="BM56" s="199"/>
      <c r="BN56" s="199"/>
      <c r="BO56" s="200"/>
    </row>
    <row r="57" spans="1:67" s="12" customFormat="1" ht="120">
      <c r="A57" s="466" t="s">
        <v>443</v>
      </c>
      <c r="B57" s="412" t="s">
        <v>319</v>
      </c>
      <c r="C57" s="441" t="s">
        <v>320</v>
      </c>
      <c r="D57" s="336" t="s">
        <v>427</v>
      </c>
      <c r="E57" s="416" t="s">
        <v>45</v>
      </c>
      <c r="F57" s="137" t="s">
        <v>426</v>
      </c>
      <c r="G57" s="463" t="s">
        <v>428</v>
      </c>
      <c r="H57" s="338">
        <v>5</v>
      </c>
      <c r="I57" s="338">
        <v>4</v>
      </c>
      <c r="J57" s="338" t="str">
        <f>CONCATENATE(H57,"-",I57)</f>
        <v>5-4</v>
      </c>
      <c r="K57" s="338" t="str">
        <f>VLOOKUP(J57,Hoja2!$G$15:$H$39,2,0)</f>
        <v>Extremadamente alto</v>
      </c>
      <c r="L57" s="138" t="s">
        <v>321</v>
      </c>
      <c r="M57" s="252" t="s">
        <v>169</v>
      </c>
      <c r="N57" s="252" t="s">
        <v>169</v>
      </c>
      <c r="O57" s="252" t="s">
        <v>108</v>
      </c>
      <c r="P57" s="160">
        <f t="shared" si="55"/>
        <v>15</v>
      </c>
      <c r="Q57" s="252" t="s">
        <v>113</v>
      </c>
      <c r="R57" s="160">
        <f t="shared" si="50"/>
        <v>15</v>
      </c>
      <c r="S57" s="252" t="s">
        <v>115</v>
      </c>
      <c r="T57" s="160">
        <f t="shared" si="48"/>
        <v>15</v>
      </c>
      <c r="U57" s="161" t="s">
        <v>126</v>
      </c>
      <c r="V57" s="160">
        <f t="shared" si="51"/>
        <v>10</v>
      </c>
      <c r="W57" s="161" t="s">
        <v>118</v>
      </c>
      <c r="X57" s="160">
        <f t="shared" si="52"/>
        <v>0</v>
      </c>
      <c r="Y57" s="161" t="s">
        <v>119</v>
      </c>
      <c r="Z57" s="160">
        <f t="shared" si="53"/>
        <v>15</v>
      </c>
      <c r="AA57" s="161" t="s">
        <v>121</v>
      </c>
      <c r="AB57" s="160">
        <f t="shared" si="54"/>
        <v>10</v>
      </c>
      <c r="AC57" s="160">
        <f t="shared" ref="AC57:AC62" si="56">SUM(AB57,Z57,X57,V57,T57,R57,P57)</f>
        <v>80</v>
      </c>
      <c r="AD57" s="251" t="str">
        <f t="shared" si="35"/>
        <v>débil</v>
      </c>
      <c r="AE57" s="162" t="s">
        <v>163</v>
      </c>
      <c r="AF57" s="162" t="str">
        <f t="shared" si="17"/>
        <v>fuerte</v>
      </c>
      <c r="AG57" s="162" t="str">
        <f t="shared" si="21"/>
        <v/>
      </c>
      <c r="AH57" s="162" t="str">
        <f t="shared" si="22"/>
        <v/>
      </c>
      <c r="AI57" s="162" t="str">
        <f t="shared" si="23"/>
        <v/>
      </c>
      <c r="AJ57" s="162" t="str">
        <f t="shared" si="24"/>
        <v/>
      </c>
      <c r="AK57" s="162" t="str">
        <f t="shared" si="25"/>
        <v/>
      </c>
      <c r="AL57" s="162" t="str">
        <f t="shared" si="26"/>
        <v/>
      </c>
      <c r="AM57" s="162" t="str">
        <f t="shared" si="27"/>
        <v>débil</v>
      </c>
      <c r="AN57" s="162" t="str">
        <f t="shared" si="28"/>
        <v/>
      </c>
      <c r="AO57" s="162" t="str">
        <f t="shared" si="29"/>
        <v/>
      </c>
      <c r="AP57" s="162" t="str">
        <f t="shared" si="18"/>
        <v>débil</v>
      </c>
      <c r="AQ57" s="314">
        <f>AVERAGE(AC57:AC60)</f>
        <v>95</v>
      </c>
      <c r="AR57" s="397" t="str">
        <f>IF(AQ57&gt;=96,"fuerte",IF(AQ57&gt;=85,"moderado","débil"))</f>
        <v>moderado</v>
      </c>
      <c r="AS57" s="164" t="str">
        <f>IF(AND($M57="Directamente",' Riesgos Gestión'!$AR57="fuerte"),2,"")</f>
        <v/>
      </c>
      <c r="AT57" s="164" t="str">
        <f>IF(AND($N57="Directamente",' Riesgos Gestión'!$AR57="fuerte"),2,"")</f>
        <v/>
      </c>
      <c r="AU57" s="164" t="str">
        <f>IF(AND($M57="Directamente",' Riesgos Gestión'!$AR57="No disminuye"),2,"")</f>
        <v/>
      </c>
      <c r="AV57" s="164" t="str">
        <f>IF(AND($N57="Indirectamente",' Riesgos Gestión'!$AR57="fuerte"),1,"")</f>
        <v/>
      </c>
      <c r="AW57" s="164" t="str">
        <f>IF(AND($N57="No disminuye",' Riesgos Gestión'!$AR57="fuerte"),0,"")</f>
        <v/>
      </c>
      <c r="AX57" s="164">
        <f>IF(AND($N57="Directamente",' Riesgos Gestión'!$AR57="Moderado"),2,"")</f>
        <v>2</v>
      </c>
      <c r="AY57" s="164">
        <f>IF(AND($M57="Directamente",' Riesgos Gestión'!$AR57="Moderado"),1,"")</f>
        <v>1</v>
      </c>
      <c r="AZ57" s="164" t="str">
        <f>IF(AND($N57="Indirectamente",' Riesgos Gestión'!$AR57="Moderado"),1,"")</f>
        <v/>
      </c>
      <c r="BA57" s="164" t="str">
        <f>IF(AND($M57="No disminuye",' Riesgos Gestión'!$AR57="Moderado"),1,"")</f>
        <v/>
      </c>
      <c r="BB57" s="164" t="str">
        <f>IF(AND($N57="No disminuye",' Riesgos Gestión'!$AR57="Moderado"),0,"")</f>
        <v/>
      </c>
      <c r="BC57" s="401" t="str">
        <f t="shared" si="49"/>
        <v>1</v>
      </c>
      <c r="BD57" s="401" t="str">
        <f t="shared" si="46"/>
        <v>2</v>
      </c>
      <c r="BE57" s="401">
        <f t="shared" si="30"/>
        <v>4</v>
      </c>
      <c r="BF57" s="401">
        <f t="shared" si="31"/>
        <v>2</v>
      </c>
      <c r="BG57" s="338" t="str">
        <f>VLOOKUP(BE57&amp;"-"&amp;BF57,zona,2,0)</f>
        <v>Alto</v>
      </c>
      <c r="BH57" s="270" t="s">
        <v>494</v>
      </c>
      <c r="BI57" s="270" t="s">
        <v>495</v>
      </c>
      <c r="BJ57" s="270" t="s">
        <v>609</v>
      </c>
      <c r="BK57" s="298" t="s">
        <v>191</v>
      </c>
      <c r="BL57" s="173"/>
      <c r="BM57" s="173"/>
      <c r="BN57" s="173"/>
      <c r="BO57" s="174"/>
    </row>
    <row r="58" spans="1:67" s="12" customFormat="1" ht="181.5" customHeight="1">
      <c r="A58" s="467"/>
      <c r="B58" s="413"/>
      <c r="C58" s="442"/>
      <c r="D58" s="432"/>
      <c r="E58" s="434"/>
      <c r="F58" s="122" t="s">
        <v>322</v>
      </c>
      <c r="G58" s="447"/>
      <c r="H58" s="319"/>
      <c r="I58" s="319"/>
      <c r="J58" s="319"/>
      <c r="K58" s="319"/>
      <c r="L58" s="151" t="s">
        <v>323</v>
      </c>
      <c r="M58" s="249" t="s">
        <v>169</v>
      </c>
      <c r="N58" s="249" t="s">
        <v>170</v>
      </c>
      <c r="O58" s="249" t="s">
        <v>108</v>
      </c>
      <c r="P58" s="73">
        <f t="shared" si="55"/>
        <v>15</v>
      </c>
      <c r="Q58" s="249" t="s">
        <v>113</v>
      </c>
      <c r="R58" s="73">
        <f t="shared" si="50"/>
        <v>15</v>
      </c>
      <c r="S58" s="249" t="s">
        <v>115</v>
      </c>
      <c r="T58" s="73">
        <f t="shared" si="48"/>
        <v>15</v>
      </c>
      <c r="U58" s="11" t="s">
        <v>125</v>
      </c>
      <c r="V58" s="73">
        <f t="shared" si="51"/>
        <v>15</v>
      </c>
      <c r="W58" s="11" t="s">
        <v>117</v>
      </c>
      <c r="X58" s="73">
        <f t="shared" si="52"/>
        <v>15</v>
      </c>
      <c r="Y58" s="11" t="s">
        <v>119</v>
      </c>
      <c r="Z58" s="73">
        <f t="shared" si="53"/>
        <v>15</v>
      </c>
      <c r="AA58" s="11" t="s">
        <v>121</v>
      </c>
      <c r="AB58" s="73">
        <f t="shared" si="54"/>
        <v>10</v>
      </c>
      <c r="AC58" s="73">
        <f t="shared" si="56"/>
        <v>100</v>
      </c>
      <c r="AD58" s="247" t="str">
        <f t="shared" si="35"/>
        <v>fuerte</v>
      </c>
      <c r="AE58" s="105" t="s">
        <v>163</v>
      </c>
      <c r="AF58" s="105" t="str">
        <f t="shared" si="17"/>
        <v>fuerte</v>
      </c>
      <c r="AG58" s="105" t="str">
        <f t="shared" si="21"/>
        <v>fuerte</v>
      </c>
      <c r="AH58" s="105" t="str">
        <f t="shared" si="22"/>
        <v/>
      </c>
      <c r="AI58" s="105" t="str">
        <f t="shared" si="23"/>
        <v/>
      </c>
      <c r="AJ58" s="105" t="str">
        <f t="shared" si="24"/>
        <v/>
      </c>
      <c r="AK58" s="105" t="str">
        <f t="shared" si="25"/>
        <v/>
      </c>
      <c r="AL58" s="105" t="str">
        <f t="shared" si="26"/>
        <v/>
      </c>
      <c r="AM58" s="105" t="str">
        <f t="shared" si="27"/>
        <v/>
      </c>
      <c r="AN58" s="105" t="str">
        <f t="shared" si="28"/>
        <v/>
      </c>
      <c r="AO58" s="105" t="str">
        <f t="shared" si="29"/>
        <v/>
      </c>
      <c r="AP58" s="105" t="str">
        <f t="shared" si="18"/>
        <v>fuerte</v>
      </c>
      <c r="AQ58" s="314"/>
      <c r="AR58" s="397"/>
      <c r="AS58" s="99" t="str">
        <f>IF(AND($M58="Directamente",' Riesgos Gestión'!$AR58="fuerte"),2,"")</f>
        <v/>
      </c>
      <c r="AT58" s="99" t="str">
        <f>IF(AND($N58="Directamente",' Riesgos Gestión'!$AR58="fuerte"),2,"")</f>
        <v/>
      </c>
      <c r="AU58" s="99" t="str">
        <f>IF(AND($M58="Directamente",' Riesgos Gestión'!$AR58="No disminuye"),2,"")</f>
        <v/>
      </c>
      <c r="AV58" s="99" t="str">
        <f>IF(AND($N58="Indirectamente",' Riesgos Gestión'!$AR58="fuerte"),1,"")</f>
        <v/>
      </c>
      <c r="AW58" s="99" t="str">
        <f>IF(AND($N58="No disminuye",' Riesgos Gestión'!$AR58="fuerte"),0,"")</f>
        <v/>
      </c>
      <c r="AX58" s="99" t="str">
        <f>IF(AND($N58="Directamente",' Riesgos Gestión'!$AR58="Moderado"),2,"")</f>
        <v/>
      </c>
      <c r="AY58" s="99" t="str">
        <f>IF(AND($M58="Directamente",' Riesgos Gestión'!$AR58="Moderado"),1,"")</f>
        <v/>
      </c>
      <c r="AZ58" s="99" t="str">
        <f>IF(AND($N58="Indirectamente",' Riesgos Gestión'!$AR58="Moderado"),1,"")</f>
        <v/>
      </c>
      <c r="BA58" s="99" t="str">
        <f>IF(AND($M58="No disminuye",' Riesgos Gestión'!$AR58="Moderado"),1,"")</f>
        <v/>
      </c>
      <c r="BB58" s="99" t="str">
        <f>IF(AND($N58="No disminuye",' Riesgos Gestión'!$AR58="Moderado"),0,"")</f>
        <v/>
      </c>
      <c r="BC58" s="397"/>
      <c r="BD58" s="397" t="str">
        <f t="shared" si="46"/>
        <v/>
      </c>
      <c r="BE58" s="397">
        <f t="shared" si="30"/>
        <v>0</v>
      </c>
      <c r="BF58" s="397">
        <f t="shared" si="31"/>
        <v>0</v>
      </c>
      <c r="BG58" s="319" t="e">
        <f>VLOOKUP(BE58&amp;"-"&amp;BF58,zona,2,0)</f>
        <v>#N/A</v>
      </c>
      <c r="BH58" s="271" t="s">
        <v>496</v>
      </c>
      <c r="BI58" s="271" t="s">
        <v>497</v>
      </c>
      <c r="BJ58" s="271" t="s">
        <v>610</v>
      </c>
      <c r="BK58" s="391"/>
      <c r="BL58" s="61"/>
      <c r="BM58" s="61"/>
      <c r="BN58" s="61"/>
      <c r="BO58" s="175"/>
    </row>
    <row r="59" spans="1:67" s="12" customFormat="1" ht="186.75" customHeight="1" thickBot="1">
      <c r="A59" s="467"/>
      <c r="B59" s="413"/>
      <c r="C59" s="442"/>
      <c r="D59" s="432"/>
      <c r="E59" s="434"/>
      <c r="F59" s="122" t="s">
        <v>324</v>
      </c>
      <c r="G59" s="447"/>
      <c r="H59" s="319"/>
      <c r="I59" s="319"/>
      <c r="J59" s="319"/>
      <c r="K59" s="319"/>
      <c r="L59" s="151" t="s">
        <v>444</v>
      </c>
      <c r="M59" s="249" t="s">
        <v>169</v>
      </c>
      <c r="N59" s="249" t="s">
        <v>169</v>
      </c>
      <c r="O59" s="249" t="s">
        <v>108</v>
      </c>
      <c r="P59" s="73">
        <f t="shared" si="55"/>
        <v>15</v>
      </c>
      <c r="Q59" s="249" t="s">
        <v>113</v>
      </c>
      <c r="R59" s="73">
        <f t="shared" si="50"/>
        <v>15</v>
      </c>
      <c r="S59" s="249" t="s">
        <v>115</v>
      </c>
      <c r="T59" s="73">
        <f t="shared" si="48"/>
        <v>15</v>
      </c>
      <c r="U59" s="11" t="s">
        <v>125</v>
      </c>
      <c r="V59" s="73">
        <f t="shared" si="51"/>
        <v>15</v>
      </c>
      <c r="W59" s="11" t="s">
        <v>117</v>
      </c>
      <c r="X59" s="73">
        <f t="shared" si="52"/>
        <v>15</v>
      </c>
      <c r="Y59" s="11" t="s">
        <v>119</v>
      </c>
      <c r="Z59" s="73">
        <f t="shared" si="53"/>
        <v>15</v>
      </c>
      <c r="AA59" s="11" t="s">
        <v>121</v>
      </c>
      <c r="AB59" s="73">
        <f t="shared" si="54"/>
        <v>10</v>
      </c>
      <c r="AC59" s="73">
        <f t="shared" si="56"/>
        <v>100</v>
      </c>
      <c r="AD59" s="247" t="str">
        <f t="shared" si="35"/>
        <v>fuerte</v>
      </c>
      <c r="AE59" s="105" t="s">
        <v>163</v>
      </c>
      <c r="AF59" s="105" t="str">
        <f t="shared" si="17"/>
        <v>fuerte</v>
      </c>
      <c r="AG59" s="105" t="str">
        <f t="shared" si="21"/>
        <v>fuerte</v>
      </c>
      <c r="AH59" s="105" t="str">
        <f t="shared" si="22"/>
        <v/>
      </c>
      <c r="AI59" s="105" t="str">
        <f t="shared" si="23"/>
        <v/>
      </c>
      <c r="AJ59" s="105" t="str">
        <f t="shared" si="24"/>
        <v/>
      </c>
      <c r="AK59" s="105" t="str">
        <f t="shared" si="25"/>
        <v/>
      </c>
      <c r="AL59" s="105" t="str">
        <f t="shared" si="26"/>
        <v/>
      </c>
      <c r="AM59" s="105" t="str">
        <f t="shared" si="27"/>
        <v/>
      </c>
      <c r="AN59" s="105" t="str">
        <f t="shared" si="28"/>
        <v/>
      </c>
      <c r="AO59" s="105" t="str">
        <f t="shared" si="29"/>
        <v/>
      </c>
      <c r="AP59" s="105" t="str">
        <f t="shared" si="18"/>
        <v>fuerte</v>
      </c>
      <c r="AQ59" s="314"/>
      <c r="AR59" s="397"/>
      <c r="AS59" s="99" t="str">
        <f>IF(AND($M59="Directamente",' Riesgos Gestión'!$AR59="fuerte"),2,"")</f>
        <v/>
      </c>
      <c r="AT59" s="99" t="str">
        <f>IF(AND($N59="Directamente",' Riesgos Gestión'!$AR59="fuerte"),2,"")</f>
        <v/>
      </c>
      <c r="AU59" s="99" t="str">
        <f>IF(AND($M59="Directamente",' Riesgos Gestión'!$AR59="No disminuye"),2,"")</f>
        <v/>
      </c>
      <c r="AV59" s="99" t="str">
        <f>IF(AND($N59="Indirectamente",' Riesgos Gestión'!$AR59="fuerte"),1,"")</f>
        <v/>
      </c>
      <c r="AW59" s="99" t="str">
        <f>IF(AND($N59="No disminuye",' Riesgos Gestión'!$AR59="fuerte"),0,"")</f>
        <v/>
      </c>
      <c r="AX59" s="99" t="str">
        <f>IF(AND($N59="Directamente",' Riesgos Gestión'!$AR59="Moderado"),2,"")</f>
        <v/>
      </c>
      <c r="AY59" s="99" t="str">
        <f>IF(AND($M59="Directamente",' Riesgos Gestión'!$AR59="Moderado"),1,"")</f>
        <v/>
      </c>
      <c r="AZ59" s="99" t="str">
        <f>IF(AND($N59="Indirectamente",' Riesgos Gestión'!$AR59="Moderado"),1,"")</f>
        <v/>
      </c>
      <c r="BA59" s="99" t="str">
        <f>IF(AND($M59="No disminuye",' Riesgos Gestión'!$AR59="Moderado"),1,"")</f>
        <v/>
      </c>
      <c r="BB59" s="99" t="str">
        <f>IF(AND($N59="No disminuye",' Riesgos Gestión'!$AR59="Moderado"),0,"")</f>
        <v/>
      </c>
      <c r="BC59" s="397"/>
      <c r="BD59" s="397" t="str">
        <f t="shared" si="46"/>
        <v/>
      </c>
      <c r="BE59" s="397">
        <f t="shared" si="30"/>
        <v>0</v>
      </c>
      <c r="BF59" s="397">
        <f t="shared" si="31"/>
        <v>0</v>
      </c>
      <c r="BG59" s="319" t="e">
        <f>VLOOKUP(BE59&amp;"-"&amp;BF59,zona,2,0)</f>
        <v>#N/A</v>
      </c>
      <c r="BH59" s="61" t="s">
        <v>499</v>
      </c>
      <c r="BI59" s="271" t="s">
        <v>498</v>
      </c>
      <c r="BJ59" s="271" t="s">
        <v>611</v>
      </c>
      <c r="BK59" s="391"/>
      <c r="BL59" s="61"/>
      <c r="BM59" s="61"/>
      <c r="BN59" s="61"/>
      <c r="BO59" s="175"/>
    </row>
    <row r="60" spans="1:67" s="12" customFormat="1" ht="120.75" thickBot="1">
      <c r="A60" s="468"/>
      <c r="B60" s="393"/>
      <c r="C60" s="469"/>
      <c r="D60" s="423"/>
      <c r="E60" s="417"/>
      <c r="F60" s="241" t="s">
        <v>325</v>
      </c>
      <c r="G60" s="448"/>
      <c r="H60" s="402"/>
      <c r="I60" s="402"/>
      <c r="J60" s="402"/>
      <c r="K60" s="402"/>
      <c r="L60" s="235" t="s">
        <v>326</v>
      </c>
      <c r="M60" s="126" t="s">
        <v>169</v>
      </c>
      <c r="N60" s="126" t="s">
        <v>170</v>
      </c>
      <c r="O60" s="126" t="s">
        <v>108</v>
      </c>
      <c r="P60" s="129">
        <f t="shared" si="55"/>
        <v>15</v>
      </c>
      <c r="Q60" s="126" t="s">
        <v>113</v>
      </c>
      <c r="R60" s="129">
        <f t="shared" si="50"/>
        <v>15</v>
      </c>
      <c r="S60" s="126" t="s">
        <v>115</v>
      </c>
      <c r="T60" s="129">
        <f t="shared" si="48"/>
        <v>15</v>
      </c>
      <c r="U60" s="130" t="s">
        <v>125</v>
      </c>
      <c r="V60" s="129">
        <f t="shared" si="51"/>
        <v>15</v>
      </c>
      <c r="W60" s="130" t="s">
        <v>117</v>
      </c>
      <c r="X60" s="129">
        <f t="shared" si="52"/>
        <v>15</v>
      </c>
      <c r="Y60" s="130" t="s">
        <v>119</v>
      </c>
      <c r="Z60" s="129">
        <f t="shared" si="53"/>
        <v>15</v>
      </c>
      <c r="AA60" s="130" t="s">
        <v>121</v>
      </c>
      <c r="AB60" s="129">
        <f t="shared" si="54"/>
        <v>10</v>
      </c>
      <c r="AC60" s="129">
        <f t="shared" si="56"/>
        <v>100</v>
      </c>
      <c r="AD60" s="255" t="str">
        <f t="shared" si="35"/>
        <v>fuerte</v>
      </c>
      <c r="AE60" s="236" t="s">
        <v>163</v>
      </c>
      <c r="AF60" s="236" t="str">
        <f t="shared" si="17"/>
        <v>fuerte</v>
      </c>
      <c r="AG60" s="236" t="str">
        <f t="shared" si="21"/>
        <v>fuerte</v>
      </c>
      <c r="AH60" s="236" t="str">
        <f t="shared" si="22"/>
        <v/>
      </c>
      <c r="AI60" s="236" t="str">
        <f t="shared" si="23"/>
        <v/>
      </c>
      <c r="AJ60" s="236" t="str">
        <f t="shared" si="24"/>
        <v/>
      </c>
      <c r="AK60" s="236" t="str">
        <f t="shared" si="25"/>
        <v/>
      </c>
      <c r="AL60" s="236" t="str">
        <f t="shared" si="26"/>
        <v/>
      </c>
      <c r="AM60" s="236" t="str">
        <f t="shared" si="27"/>
        <v/>
      </c>
      <c r="AN60" s="236" t="str">
        <f t="shared" si="28"/>
        <v/>
      </c>
      <c r="AO60" s="236" t="str">
        <f t="shared" si="29"/>
        <v/>
      </c>
      <c r="AP60" s="236" t="str">
        <f t="shared" si="18"/>
        <v>fuerte</v>
      </c>
      <c r="AQ60" s="392"/>
      <c r="AR60" s="398"/>
      <c r="AS60" s="239" t="str">
        <f>IF(AND($M60="Directamente",' Riesgos Gestión'!$AR60="fuerte"),2,"")</f>
        <v/>
      </c>
      <c r="AT60" s="239" t="str">
        <f>IF(AND($N60="Directamente",' Riesgos Gestión'!$AR60="fuerte"),2,"")</f>
        <v/>
      </c>
      <c r="AU60" s="239" t="str">
        <f>IF(AND($M60="Directamente",' Riesgos Gestión'!$AR60="No disminuye"),2,"")</f>
        <v/>
      </c>
      <c r="AV60" s="239" t="str">
        <f>IF(AND($N60="Indirectamente",' Riesgos Gestión'!$AR60="fuerte"),1,"")</f>
        <v/>
      </c>
      <c r="AW60" s="239" t="str">
        <f>IF(AND($N60="No disminuye",' Riesgos Gestión'!$AR60="fuerte"),0,"")</f>
        <v/>
      </c>
      <c r="AX60" s="239" t="str">
        <f>IF(AND($N60="Directamente",' Riesgos Gestión'!$AR60="Moderado"),2,"")</f>
        <v/>
      </c>
      <c r="AY60" s="239" t="str">
        <f>IF(AND($M60="Directamente",' Riesgos Gestión'!$AR60="Moderado"),1,"")</f>
        <v/>
      </c>
      <c r="AZ60" s="239" t="str">
        <f>IF(AND($N60="Indirectamente",' Riesgos Gestión'!$AR60="Moderado"),1,"")</f>
        <v/>
      </c>
      <c r="BA60" s="239" t="str">
        <f>IF(AND($M60="No disminuye",' Riesgos Gestión'!$AR60="Moderado"),1,"")</f>
        <v/>
      </c>
      <c r="BB60" s="239" t="str">
        <f>IF(AND($N60="No disminuye",' Riesgos Gestión'!$AR60="Moderado"),0,"")</f>
        <v/>
      </c>
      <c r="BC60" s="398"/>
      <c r="BD60" s="398" t="str">
        <f t="shared" si="46"/>
        <v/>
      </c>
      <c r="BE60" s="398">
        <f t="shared" si="30"/>
        <v>0</v>
      </c>
      <c r="BF60" s="398">
        <f t="shared" si="31"/>
        <v>0</v>
      </c>
      <c r="BG60" s="402" t="e">
        <f>VLOOKUP(BE60&amp;"-"&amp;BF60,zona,2,0)</f>
        <v>#N/A</v>
      </c>
      <c r="BH60" s="270" t="s">
        <v>500</v>
      </c>
      <c r="BI60" s="270" t="s">
        <v>501</v>
      </c>
      <c r="BJ60" s="277" t="s">
        <v>612</v>
      </c>
      <c r="BK60" s="299"/>
      <c r="BL60" s="199"/>
      <c r="BM60" s="199"/>
      <c r="BN60" s="199"/>
      <c r="BO60" s="200"/>
    </row>
    <row r="61" spans="1:67" s="12" customFormat="1" ht="210.75" thickBot="1">
      <c r="A61" s="472" t="s">
        <v>376</v>
      </c>
      <c r="B61" s="412" t="s">
        <v>327</v>
      </c>
      <c r="C61" s="414" t="s">
        <v>328</v>
      </c>
      <c r="D61" s="476" t="s">
        <v>445</v>
      </c>
      <c r="E61" s="450" t="s">
        <v>28</v>
      </c>
      <c r="F61" s="242" t="s">
        <v>329</v>
      </c>
      <c r="G61" s="414" t="s">
        <v>446</v>
      </c>
      <c r="H61" s="408">
        <v>2</v>
      </c>
      <c r="I61" s="408">
        <v>3</v>
      </c>
      <c r="J61" s="234"/>
      <c r="K61" s="408" t="str">
        <f>VLOOKUP(J62,Hoja2!$G$15:$H$39,2,0)</f>
        <v>Moderado</v>
      </c>
      <c r="L61" s="240" t="s">
        <v>480</v>
      </c>
      <c r="M61" s="252" t="s">
        <v>169</v>
      </c>
      <c r="N61" s="252" t="s">
        <v>169</v>
      </c>
      <c r="O61" s="252" t="s">
        <v>108</v>
      </c>
      <c r="P61" s="160">
        <f t="shared" si="55"/>
        <v>15</v>
      </c>
      <c r="Q61" s="252" t="s">
        <v>113</v>
      </c>
      <c r="R61" s="160">
        <f t="shared" si="50"/>
        <v>15</v>
      </c>
      <c r="S61" s="252" t="s">
        <v>115</v>
      </c>
      <c r="T61" s="160">
        <f t="shared" si="48"/>
        <v>15</v>
      </c>
      <c r="U61" s="161" t="s">
        <v>125</v>
      </c>
      <c r="V61" s="160">
        <f t="shared" si="51"/>
        <v>15</v>
      </c>
      <c r="W61" s="161" t="s">
        <v>117</v>
      </c>
      <c r="X61" s="160">
        <f t="shared" si="52"/>
        <v>15</v>
      </c>
      <c r="Y61" s="161" t="s">
        <v>119</v>
      </c>
      <c r="Z61" s="160">
        <f t="shared" si="53"/>
        <v>15</v>
      </c>
      <c r="AA61" s="161" t="s">
        <v>121</v>
      </c>
      <c r="AB61" s="160">
        <f t="shared" si="54"/>
        <v>10</v>
      </c>
      <c r="AC61" s="160">
        <f t="shared" si="56"/>
        <v>100</v>
      </c>
      <c r="AD61" s="251" t="str">
        <f>IF(AC61&lt;=85,"débil",IF(AC61&gt;=96,"fuerte","Moderado"))</f>
        <v>fuerte</v>
      </c>
      <c r="AE61" s="233" t="s">
        <v>163</v>
      </c>
      <c r="AF61" s="233" t="str">
        <f>IF(AE61="El control se ejecuta de manera consistente por parte del responsable","fuerte",IF(AE61="El control se ejecuta algunas veces por parte del responsable","moderado",IF(AE61="El control No se ejecuta por parte del responsable","débil")))</f>
        <v>fuerte</v>
      </c>
      <c r="AG61" s="233" t="str">
        <f t="shared" si="21"/>
        <v>fuerte</v>
      </c>
      <c r="AH61" s="233" t="str">
        <f t="shared" si="22"/>
        <v/>
      </c>
      <c r="AI61" s="233" t="str">
        <f t="shared" si="23"/>
        <v/>
      </c>
      <c r="AJ61" s="233" t="str">
        <f t="shared" si="24"/>
        <v/>
      </c>
      <c r="AK61" s="233" t="str">
        <f t="shared" si="25"/>
        <v/>
      </c>
      <c r="AL61" s="233" t="str">
        <f t="shared" si="26"/>
        <v/>
      </c>
      <c r="AM61" s="233" t="str">
        <f t="shared" si="27"/>
        <v/>
      </c>
      <c r="AN61" s="233" t="str">
        <f t="shared" si="28"/>
        <v/>
      </c>
      <c r="AO61" s="233" t="str">
        <f t="shared" si="29"/>
        <v/>
      </c>
      <c r="AP61" s="233" t="str">
        <f>AG61&amp;AK61&amp;AL61&amp;AN61&amp;AO61&amp;AH61&amp;AI61&amp;AJ61&amp;AM61</f>
        <v>fuerte</v>
      </c>
      <c r="AQ61" s="306">
        <f>AVERAGE(AC62)</f>
        <v>100</v>
      </c>
      <c r="AR61" s="401" t="str">
        <f>IF(AQ61&gt;=96,"fuerte",IF(AQ61&gt;=85,"moderado","débil"))</f>
        <v>fuerte</v>
      </c>
      <c r="AS61" s="237"/>
      <c r="AT61" s="237"/>
      <c r="AU61" s="237"/>
      <c r="AV61" s="237"/>
      <c r="AW61" s="237"/>
      <c r="AX61" s="237"/>
      <c r="AY61" s="237"/>
      <c r="AZ61" s="237"/>
      <c r="BA61" s="237"/>
      <c r="BB61" s="237"/>
      <c r="BC61" s="237"/>
      <c r="BD61" s="237"/>
      <c r="BE61" s="306">
        <f>IF(BC62="",H61,(H61-BC62))</f>
        <v>2</v>
      </c>
      <c r="BF61" s="306">
        <f>IF(BD62="",I61,(I61-BD62))</f>
        <v>1</v>
      </c>
      <c r="BG61" s="408" t="str">
        <f>VLOOKUP(BE61&amp;"-"&amp;BF61,zona,2,0)</f>
        <v>Bajo</v>
      </c>
      <c r="BH61" s="202" t="s">
        <v>483</v>
      </c>
      <c r="BI61" s="270" t="s">
        <v>485</v>
      </c>
      <c r="BJ61" s="270" t="s">
        <v>613</v>
      </c>
      <c r="BK61" s="298" t="s">
        <v>191</v>
      </c>
      <c r="BL61" s="173"/>
      <c r="BM61" s="173"/>
      <c r="BN61" s="173"/>
      <c r="BO61" s="174"/>
    </row>
    <row r="62" spans="1:67" s="12" customFormat="1" ht="270.75" customHeight="1" thickBot="1">
      <c r="A62" s="473"/>
      <c r="B62" s="474"/>
      <c r="C62" s="475"/>
      <c r="D62" s="477"/>
      <c r="E62" s="478"/>
      <c r="F62" s="243" t="s">
        <v>482</v>
      </c>
      <c r="G62" s="475"/>
      <c r="H62" s="479"/>
      <c r="I62" s="479"/>
      <c r="J62" s="244" t="str">
        <f>CONCATENATE(H61,"-",I61)</f>
        <v>2-3</v>
      </c>
      <c r="K62" s="479"/>
      <c r="L62" s="134" t="s">
        <v>481</v>
      </c>
      <c r="M62" s="245" t="s">
        <v>171</v>
      </c>
      <c r="N62" s="245" t="s">
        <v>169</v>
      </c>
      <c r="O62" s="245" t="s">
        <v>108</v>
      </c>
      <c r="P62" s="180">
        <f t="shared" si="55"/>
        <v>15</v>
      </c>
      <c r="Q62" s="245" t="s">
        <v>113</v>
      </c>
      <c r="R62" s="180">
        <f t="shared" si="50"/>
        <v>15</v>
      </c>
      <c r="S62" s="245" t="s">
        <v>115</v>
      </c>
      <c r="T62" s="180">
        <f t="shared" si="48"/>
        <v>15</v>
      </c>
      <c r="U62" s="246" t="s">
        <v>125</v>
      </c>
      <c r="V62" s="180">
        <f t="shared" si="51"/>
        <v>15</v>
      </c>
      <c r="W62" s="246" t="s">
        <v>117</v>
      </c>
      <c r="X62" s="180">
        <f t="shared" si="52"/>
        <v>15</v>
      </c>
      <c r="Y62" s="246" t="s">
        <v>119</v>
      </c>
      <c r="Z62" s="180">
        <f t="shared" si="53"/>
        <v>15</v>
      </c>
      <c r="AA62" s="246" t="s">
        <v>121</v>
      </c>
      <c r="AB62" s="180">
        <f t="shared" si="54"/>
        <v>10</v>
      </c>
      <c r="AC62" s="180">
        <f t="shared" si="56"/>
        <v>100</v>
      </c>
      <c r="AD62" s="248" t="str">
        <f t="shared" si="35"/>
        <v>fuerte</v>
      </c>
      <c r="AE62" s="232" t="s">
        <v>163</v>
      </c>
      <c r="AF62" s="232" t="str">
        <f t="shared" si="17"/>
        <v>fuerte</v>
      </c>
      <c r="AG62" s="232" t="str">
        <f t="shared" si="21"/>
        <v>fuerte</v>
      </c>
      <c r="AH62" s="232" t="str">
        <f t="shared" si="22"/>
        <v/>
      </c>
      <c r="AI62" s="232" t="str">
        <f t="shared" si="23"/>
        <v/>
      </c>
      <c r="AJ62" s="232" t="str">
        <f t="shared" si="24"/>
        <v/>
      </c>
      <c r="AK62" s="232" t="str">
        <f t="shared" si="25"/>
        <v/>
      </c>
      <c r="AL62" s="232" t="str">
        <f t="shared" si="26"/>
        <v/>
      </c>
      <c r="AM62" s="232" t="str">
        <f t="shared" si="27"/>
        <v/>
      </c>
      <c r="AN62" s="232" t="str">
        <f t="shared" si="28"/>
        <v/>
      </c>
      <c r="AO62" s="232" t="str">
        <f t="shared" si="29"/>
        <v/>
      </c>
      <c r="AP62" s="232" t="str">
        <f t="shared" si="18"/>
        <v>fuerte</v>
      </c>
      <c r="AQ62" s="307"/>
      <c r="AR62" s="480"/>
      <c r="AS62" s="238" t="str">
        <f>IF(AND($M62="Directamente",' Riesgos Gestión'!$AR61="fuerte"),2,"")</f>
        <v/>
      </c>
      <c r="AT62" s="238">
        <f>IF(AND($N62="Directamente",' Riesgos Gestión'!$AR61="fuerte"),2,"")</f>
        <v>2</v>
      </c>
      <c r="AU62" s="238" t="str">
        <f>IF(AND($M62="Directamente",' Riesgos Gestión'!$AR61="No disminuye"),2,"")</f>
        <v/>
      </c>
      <c r="AV62" s="238" t="str">
        <f>IF(AND($N62="Indirectamente",' Riesgos Gestión'!$AR61="fuerte"),1,"")</f>
        <v/>
      </c>
      <c r="AW62" s="238" t="str">
        <f>IF(AND($N62="No disminuye",' Riesgos Gestión'!$AR61="fuerte"),0,"")</f>
        <v/>
      </c>
      <c r="AX62" s="238" t="str">
        <f>IF(AND($N62="Directamente",' Riesgos Gestión'!$AR61="Moderado"),2,"")</f>
        <v/>
      </c>
      <c r="AY62" s="238" t="str">
        <f>IF(AND($M62="Directamente",' Riesgos Gestión'!$AR61="Moderado"),1,"")</f>
        <v/>
      </c>
      <c r="AZ62" s="238" t="str">
        <f>IF(AND($N62="Indirectamente",' Riesgos Gestión'!$AR61="Moderado"),1,"")</f>
        <v/>
      </c>
      <c r="BA62" s="238" t="str">
        <f>IF(AND($M62="No disminuye",' Riesgos Gestión'!$AR61="Moderado"),1,"")</f>
        <v/>
      </c>
      <c r="BB62" s="238" t="str">
        <f>IF(AND($N62="No disminuye",' Riesgos Gestión'!$AR61="Moderado"),0,"")</f>
        <v/>
      </c>
      <c r="BC62" s="238" t="str">
        <f t="shared" si="49"/>
        <v/>
      </c>
      <c r="BD62" s="238" t="str">
        <f t="shared" si="46"/>
        <v>2</v>
      </c>
      <c r="BE62" s="307"/>
      <c r="BF62" s="307"/>
      <c r="BG62" s="479"/>
      <c r="BH62" s="202" t="s">
        <v>484</v>
      </c>
      <c r="BI62" s="284" t="s">
        <v>486</v>
      </c>
      <c r="BJ62" s="284" t="s">
        <v>614</v>
      </c>
      <c r="BK62" s="299"/>
      <c r="BL62" s="191"/>
      <c r="BM62" s="191"/>
      <c r="BN62" s="191"/>
      <c r="BO62" s="192"/>
    </row>
    <row r="63" spans="1:67">
      <c r="J63" s="51" t="str">
        <f t="shared" ref="J63:J86" si="57">CONCATENATE(H63,"-",I63)</f>
        <v>-</v>
      </c>
      <c r="K63" s="51"/>
      <c r="BC63" s="157"/>
      <c r="BD63" s="157"/>
      <c r="BE63" s="157"/>
      <c r="BF63" s="157"/>
      <c r="BG63" s="157"/>
      <c r="BI63" s="289"/>
      <c r="BJ63" s="289"/>
    </row>
    <row r="64" spans="1:67">
      <c r="J64" s="51" t="str">
        <f t="shared" si="57"/>
        <v>-</v>
      </c>
      <c r="K64" s="51"/>
      <c r="BI64" s="289"/>
      <c r="BJ64" s="289"/>
    </row>
    <row r="65" spans="10:62">
      <c r="J65" s="51" t="str">
        <f t="shared" si="57"/>
        <v>-</v>
      </c>
      <c r="K65" s="51"/>
      <c r="BI65" s="289"/>
      <c r="BJ65" s="289"/>
    </row>
    <row r="66" spans="10:62">
      <c r="J66" s="51" t="str">
        <f t="shared" si="57"/>
        <v>-</v>
      </c>
      <c r="K66" s="51"/>
      <c r="BI66" s="289"/>
      <c r="BJ66" s="289"/>
    </row>
    <row r="67" spans="10:62">
      <c r="J67" s="51" t="str">
        <f t="shared" si="57"/>
        <v>-</v>
      </c>
      <c r="K67" s="51"/>
      <c r="BI67" s="289"/>
      <c r="BJ67" s="289"/>
    </row>
    <row r="68" spans="10:62">
      <c r="J68" s="51" t="str">
        <f t="shared" si="57"/>
        <v>-</v>
      </c>
      <c r="K68" s="51"/>
      <c r="BI68" s="289"/>
      <c r="BJ68" s="289"/>
    </row>
    <row r="69" spans="10:62">
      <c r="J69" s="51" t="str">
        <f t="shared" si="57"/>
        <v>-</v>
      </c>
      <c r="K69" s="51"/>
      <c r="BI69" s="289"/>
      <c r="BJ69" s="289"/>
    </row>
    <row r="70" spans="10:62">
      <c r="J70" s="51" t="str">
        <f t="shared" si="57"/>
        <v>-</v>
      </c>
      <c r="K70" s="51"/>
      <c r="BI70" s="289"/>
      <c r="BJ70" s="289"/>
    </row>
    <row r="71" spans="10:62">
      <c r="J71" s="51" t="str">
        <f t="shared" si="57"/>
        <v>-</v>
      </c>
      <c r="K71" s="51"/>
      <c r="BI71" s="289"/>
      <c r="BJ71" s="289"/>
    </row>
    <row r="72" spans="10:62">
      <c r="J72" s="51" t="str">
        <f t="shared" si="57"/>
        <v>-</v>
      </c>
      <c r="K72" s="51"/>
      <c r="BI72" s="289"/>
      <c r="BJ72" s="289"/>
    </row>
    <row r="73" spans="10:62">
      <c r="J73" s="51" t="str">
        <f t="shared" si="57"/>
        <v>-</v>
      </c>
      <c r="K73" s="51"/>
      <c r="BI73" s="289"/>
      <c r="BJ73" s="289"/>
    </row>
    <row r="74" spans="10:62">
      <c r="J74" s="51" t="str">
        <f t="shared" si="57"/>
        <v>-</v>
      </c>
      <c r="K74" s="51"/>
      <c r="BI74" s="289"/>
      <c r="BJ74" s="289"/>
    </row>
    <row r="75" spans="10:62">
      <c r="J75" s="51" t="str">
        <f t="shared" si="57"/>
        <v>-</v>
      </c>
      <c r="K75" s="51"/>
      <c r="BI75" s="289"/>
      <c r="BJ75" s="289"/>
    </row>
    <row r="76" spans="10:62">
      <c r="J76" s="51" t="str">
        <f t="shared" si="57"/>
        <v>-</v>
      </c>
      <c r="K76" s="51"/>
      <c r="BI76" s="289"/>
      <c r="BJ76" s="289"/>
    </row>
    <row r="77" spans="10:62">
      <c r="J77" s="51" t="str">
        <f t="shared" si="57"/>
        <v>-</v>
      </c>
      <c r="K77" s="51"/>
      <c r="BI77" s="289"/>
      <c r="BJ77" s="289"/>
    </row>
    <row r="78" spans="10:62">
      <c r="J78" s="51" t="str">
        <f t="shared" si="57"/>
        <v>-</v>
      </c>
      <c r="K78" s="51"/>
      <c r="BI78" s="289"/>
      <c r="BJ78" s="289"/>
    </row>
    <row r="79" spans="10:62">
      <c r="J79" s="51" t="str">
        <f t="shared" si="57"/>
        <v>-</v>
      </c>
      <c r="K79" s="51"/>
      <c r="BI79" s="289"/>
      <c r="BJ79" s="289"/>
    </row>
    <row r="80" spans="10:62">
      <c r="J80" s="51" t="str">
        <f t="shared" si="57"/>
        <v>-</v>
      </c>
      <c r="K80" s="51"/>
      <c r="BI80" s="289"/>
      <c r="BJ80" s="289"/>
    </row>
    <row r="81" spans="10:62">
      <c r="J81" s="51" t="str">
        <f t="shared" si="57"/>
        <v>-</v>
      </c>
      <c r="K81" s="51"/>
      <c r="BI81" s="289"/>
      <c r="BJ81" s="289"/>
    </row>
    <row r="82" spans="10:62">
      <c r="J82" s="51" t="str">
        <f t="shared" si="57"/>
        <v>-</v>
      </c>
      <c r="K82" s="51"/>
      <c r="BI82" s="289"/>
      <c r="BJ82" s="289"/>
    </row>
    <row r="83" spans="10:62">
      <c r="J83" s="51" t="str">
        <f t="shared" si="57"/>
        <v>-</v>
      </c>
      <c r="K83" s="51"/>
      <c r="BI83" s="289"/>
      <c r="BJ83" s="289"/>
    </row>
    <row r="84" spans="10:62">
      <c r="J84" s="51" t="str">
        <f t="shared" si="57"/>
        <v>-</v>
      </c>
      <c r="K84" s="51"/>
      <c r="BI84" s="289"/>
      <c r="BJ84" s="289"/>
    </row>
    <row r="85" spans="10:62">
      <c r="J85" s="51" t="str">
        <f t="shared" si="57"/>
        <v>-</v>
      </c>
      <c r="K85" s="51"/>
      <c r="BI85" s="289"/>
      <c r="BJ85" s="289"/>
    </row>
    <row r="86" spans="10:62">
      <c r="J86" s="51" t="str">
        <f t="shared" si="57"/>
        <v>-</v>
      </c>
      <c r="K86" s="51"/>
      <c r="BI86" s="289"/>
      <c r="BJ86" s="289"/>
    </row>
    <row r="87" spans="10:62">
      <c r="J87" s="51" t="str">
        <f t="shared" ref="J87:J150" si="58">CONCATENATE(H87,"-",I87)</f>
        <v>-</v>
      </c>
      <c r="K87" s="51"/>
      <c r="BI87" s="289"/>
      <c r="BJ87" s="289"/>
    </row>
    <row r="88" spans="10:62">
      <c r="J88" s="51" t="str">
        <f t="shared" si="58"/>
        <v>-</v>
      </c>
      <c r="K88" s="51"/>
      <c r="BI88" s="289"/>
      <c r="BJ88" s="289"/>
    </row>
    <row r="89" spans="10:62">
      <c r="J89" s="51" t="str">
        <f t="shared" si="58"/>
        <v>-</v>
      </c>
      <c r="K89" s="51"/>
      <c r="BI89" s="289"/>
      <c r="BJ89" s="289"/>
    </row>
    <row r="90" spans="10:62">
      <c r="J90" s="51" t="str">
        <f t="shared" si="58"/>
        <v>-</v>
      </c>
      <c r="K90" s="51"/>
      <c r="BI90" s="289"/>
      <c r="BJ90" s="289"/>
    </row>
    <row r="91" spans="10:62">
      <c r="J91" s="51" t="str">
        <f t="shared" si="58"/>
        <v>-</v>
      </c>
      <c r="K91" s="51"/>
      <c r="BI91" s="289"/>
      <c r="BJ91" s="289"/>
    </row>
    <row r="92" spans="10:62">
      <c r="J92" s="51" t="str">
        <f t="shared" si="58"/>
        <v>-</v>
      </c>
      <c r="K92" s="51"/>
      <c r="BI92" s="289"/>
      <c r="BJ92" s="289"/>
    </row>
    <row r="93" spans="10:62">
      <c r="J93" s="51" t="str">
        <f t="shared" si="58"/>
        <v>-</v>
      </c>
      <c r="K93" s="51"/>
      <c r="BI93" s="289"/>
      <c r="BJ93" s="289"/>
    </row>
    <row r="94" spans="10:62">
      <c r="J94" s="51" t="str">
        <f t="shared" si="58"/>
        <v>-</v>
      </c>
      <c r="K94" s="51"/>
      <c r="BI94" s="289"/>
      <c r="BJ94" s="289"/>
    </row>
    <row r="95" spans="10:62">
      <c r="J95" s="51" t="str">
        <f t="shared" si="58"/>
        <v>-</v>
      </c>
      <c r="K95" s="51"/>
      <c r="BI95" s="289"/>
      <c r="BJ95" s="289"/>
    </row>
    <row r="96" spans="10:62">
      <c r="J96" s="51" t="str">
        <f t="shared" si="58"/>
        <v>-</v>
      </c>
      <c r="K96" s="51"/>
      <c r="BI96" s="289"/>
      <c r="BJ96" s="289"/>
    </row>
    <row r="97" spans="10:62">
      <c r="J97" s="51" t="str">
        <f t="shared" si="58"/>
        <v>-</v>
      </c>
      <c r="K97" s="51"/>
      <c r="BI97" s="289"/>
      <c r="BJ97" s="289"/>
    </row>
    <row r="98" spans="10:62">
      <c r="J98" s="51" t="str">
        <f t="shared" si="58"/>
        <v>-</v>
      </c>
      <c r="K98" s="51"/>
      <c r="BI98" s="289"/>
      <c r="BJ98" s="289"/>
    </row>
    <row r="99" spans="10:62">
      <c r="J99" s="51" t="str">
        <f t="shared" si="58"/>
        <v>-</v>
      </c>
      <c r="K99" s="51"/>
      <c r="BI99" s="289"/>
      <c r="BJ99" s="289"/>
    </row>
    <row r="100" spans="10:62">
      <c r="J100" s="51" t="str">
        <f t="shared" si="58"/>
        <v>-</v>
      </c>
      <c r="K100" s="51"/>
      <c r="BI100" s="289"/>
      <c r="BJ100" s="289"/>
    </row>
    <row r="101" spans="10:62">
      <c r="J101" s="51" t="str">
        <f t="shared" si="58"/>
        <v>-</v>
      </c>
      <c r="K101" s="51"/>
      <c r="BI101" s="289"/>
      <c r="BJ101" s="289"/>
    </row>
    <row r="102" spans="10:62">
      <c r="J102" s="51" t="str">
        <f t="shared" si="58"/>
        <v>-</v>
      </c>
      <c r="K102" s="51"/>
      <c r="BI102" s="289"/>
      <c r="BJ102" s="289"/>
    </row>
    <row r="103" spans="10:62">
      <c r="J103" s="51" t="str">
        <f t="shared" si="58"/>
        <v>-</v>
      </c>
      <c r="K103" s="51"/>
      <c r="BI103" s="289"/>
      <c r="BJ103" s="289"/>
    </row>
    <row r="104" spans="10:62">
      <c r="J104" s="51" t="str">
        <f t="shared" si="58"/>
        <v>-</v>
      </c>
      <c r="K104" s="51"/>
      <c r="BI104" s="289"/>
      <c r="BJ104" s="289"/>
    </row>
    <row r="105" spans="10:62">
      <c r="J105" s="51" t="str">
        <f t="shared" si="58"/>
        <v>-</v>
      </c>
      <c r="K105" s="51"/>
      <c r="BI105" s="289"/>
      <c r="BJ105" s="289"/>
    </row>
    <row r="106" spans="10:62">
      <c r="J106" s="51" t="str">
        <f t="shared" si="58"/>
        <v>-</v>
      </c>
      <c r="K106" s="51"/>
      <c r="BI106" s="289"/>
      <c r="BJ106" s="289"/>
    </row>
    <row r="107" spans="10:62">
      <c r="J107" s="51" t="str">
        <f t="shared" si="58"/>
        <v>-</v>
      </c>
      <c r="K107" s="51"/>
      <c r="BI107" s="289"/>
      <c r="BJ107" s="289"/>
    </row>
    <row r="108" spans="10:62">
      <c r="J108" s="51" t="str">
        <f t="shared" si="58"/>
        <v>-</v>
      </c>
      <c r="K108" s="51"/>
      <c r="BI108" s="289"/>
      <c r="BJ108" s="289"/>
    </row>
    <row r="109" spans="10:62">
      <c r="J109" s="51" t="str">
        <f t="shared" si="58"/>
        <v>-</v>
      </c>
      <c r="K109" s="51"/>
      <c r="BI109" s="289"/>
      <c r="BJ109" s="289"/>
    </row>
    <row r="110" spans="10:62">
      <c r="J110" s="51" t="str">
        <f t="shared" si="58"/>
        <v>-</v>
      </c>
      <c r="K110" s="51"/>
      <c r="BI110" s="289"/>
      <c r="BJ110" s="289"/>
    </row>
    <row r="111" spans="10:62">
      <c r="J111" s="51" t="str">
        <f t="shared" si="58"/>
        <v>-</v>
      </c>
      <c r="K111" s="51"/>
      <c r="BI111" s="289"/>
      <c r="BJ111" s="289"/>
    </row>
    <row r="112" spans="10:62">
      <c r="J112" s="51" t="str">
        <f t="shared" si="58"/>
        <v>-</v>
      </c>
      <c r="K112" s="51"/>
      <c r="BI112" s="289"/>
      <c r="BJ112" s="289"/>
    </row>
    <row r="113" spans="10:62">
      <c r="J113" s="51" t="str">
        <f t="shared" si="58"/>
        <v>-</v>
      </c>
      <c r="K113" s="51"/>
      <c r="BI113" s="289"/>
      <c r="BJ113" s="289"/>
    </row>
    <row r="114" spans="10:62">
      <c r="J114" s="51" t="str">
        <f t="shared" si="58"/>
        <v>-</v>
      </c>
      <c r="K114" s="51"/>
      <c r="BI114" s="289"/>
      <c r="BJ114" s="289"/>
    </row>
    <row r="115" spans="10:62">
      <c r="J115" s="51" t="str">
        <f t="shared" si="58"/>
        <v>-</v>
      </c>
      <c r="K115" s="51"/>
      <c r="BI115" s="289"/>
      <c r="BJ115" s="289"/>
    </row>
    <row r="116" spans="10:62">
      <c r="J116" s="51" t="str">
        <f t="shared" si="58"/>
        <v>-</v>
      </c>
      <c r="K116" s="51"/>
      <c r="BI116" s="289"/>
      <c r="BJ116" s="289"/>
    </row>
    <row r="117" spans="10:62">
      <c r="J117" s="51" t="str">
        <f t="shared" si="58"/>
        <v>-</v>
      </c>
      <c r="K117" s="51"/>
      <c r="BI117" s="289"/>
      <c r="BJ117" s="289"/>
    </row>
    <row r="118" spans="10:62">
      <c r="J118" s="51" t="str">
        <f t="shared" si="58"/>
        <v>-</v>
      </c>
      <c r="K118" s="51"/>
      <c r="BI118" s="289"/>
      <c r="BJ118" s="289"/>
    </row>
    <row r="119" spans="10:62">
      <c r="J119" s="51" t="str">
        <f t="shared" si="58"/>
        <v>-</v>
      </c>
      <c r="K119" s="51"/>
      <c r="BI119" s="289"/>
      <c r="BJ119" s="289"/>
    </row>
    <row r="120" spans="10:62">
      <c r="J120" s="51" t="str">
        <f t="shared" si="58"/>
        <v>-</v>
      </c>
      <c r="K120" s="51"/>
      <c r="BI120" s="289"/>
      <c r="BJ120" s="289"/>
    </row>
    <row r="121" spans="10:62">
      <c r="J121" s="51" t="str">
        <f t="shared" si="58"/>
        <v>-</v>
      </c>
      <c r="K121" s="51"/>
      <c r="BI121" s="289"/>
      <c r="BJ121" s="289"/>
    </row>
    <row r="122" spans="10:62">
      <c r="J122" s="51" t="str">
        <f t="shared" si="58"/>
        <v>-</v>
      </c>
      <c r="K122" s="51"/>
      <c r="BI122" s="289"/>
      <c r="BJ122" s="289"/>
    </row>
    <row r="123" spans="10:62">
      <c r="J123" s="51" t="str">
        <f t="shared" si="58"/>
        <v>-</v>
      </c>
      <c r="K123" s="51"/>
      <c r="BI123" s="289"/>
      <c r="BJ123" s="289"/>
    </row>
    <row r="124" spans="10:62">
      <c r="J124" s="51" t="str">
        <f t="shared" si="58"/>
        <v>-</v>
      </c>
      <c r="K124" s="51"/>
      <c r="BI124" s="289"/>
      <c r="BJ124" s="289"/>
    </row>
    <row r="125" spans="10:62">
      <c r="J125" s="51" t="str">
        <f t="shared" si="58"/>
        <v>-</v>
      </c>
      <c r="K125" s="51"/>
      <c r="BI125" s="289"/>
      <c r="BJ125" s="289"/>
    </row>
    <row r="126" spans="10:62">
      <c r="J126" s="51" t="str">
        <f t="shared" si="58"/>
        <v>-</v>
      </c>
      <c r="K126" s="51"/>
      <c r="BI126" s="289"/>
      <c r="BJ126" s="289"/>
    </row>
    <row r="127" spans="10:62">
      <c r="J127" s="51" t="str">
        <f t="shared" si="58"/>
        <v>-</v>
      </c>
      <c r="K127" s="51"/>
      <c r="BI127" s="289"/>
      <c r="BJ127" s="289"/>
    </row>
    <row r="128" spans="10:62">
      <c r="J128" s="51" t="str">
        <f t="shared" si="58"/>
        <v>-</v>
      </c>
      <c r="K128" s="51"/>
      <c r="BI128" s="289"/>
      <c r="BJ128" s="289"/>
    </row>
    <row r="129" spans="10:62">
      <c r="J129" s="51" t="str">
        <f t="shared" si="58"/>
        <v>-</v>
      </c>
      <c r="K129" s="51"/>
      <c r="BI129" s="289"/>
      <c r="BJ129" s="289"/>
    </row>
    <row r="130" spans="10:62">
      <c r="J130" s="51" t="str">
        <f t="shared" si="58"/>
        <v>-</v>
      </c>
      <c r="K130" s="51"/>
      <c r="BI130" s="289"/>
      <c r="BJ130" s="289"/>
    </row>
    <row r="131" spans="10:62">
      <c r="J131" s="51" t="str">
        <f t="shared" si="58"/>
        <v>-</v>
      </c>
      <c r="K131" s="51"/>
      <c r="BI131" s="289"/>
      <c r="BJ131" s="289"/>
    </row>
    <row r="132" spans="10:62">
      <c r="J132" s="51" t="str">
        <f t="shared" si="58"/>
        <v>-</v>
      </c>
      <c r="K132" s="51"/>
      <c r="BI132" s="289"/>
      <c r="BJ132" s="289"/>
    </row>
    <row r="133" spans="10:62">
      <c r="J133" s="51" t="str">
        <f t="shared" si="58"/>
        <v>-</v>
      </c>
      <c r="K133" s="51"/>
      <c r="BI133" s="289"/>
      <c r="BJ133" s="289"/>
    </row>
    <row r="134" spans="10:62">
      <c r="J134" s="51" t="str">
        <f t="shared" si="58"/>
        <v>-</v>
      </c>
      <c r="K134" s="51"/>
      <c r="BI134" s="289"/>
      <c r="BJ134" s="289"/>
    </row>
    <row r="135" spans="10:62">
      <c r="J135" s="51" t="str">
        <f t="shared" si="58"/>
        <v>-</v>
      </c>
      <c r="K135" s="51"/>
      <c r="BI135" s="289"/>
      <c r="BJ135" s="289"/>
    </row>
    <row r="136" spans="10:62">
      <c r="J136" s="51" t="str">
        <f t="shared" si="58"/>
        <v>-</v>
      </c>
      <c r="K136" s="51"/>
      <c r="BI136" s="289"/>
      <c r="BJ136" s="289"/>
    </row>
    <row r="137" spans="10:62">
      <c r="J137" s="51" t="str">
        <f t="shared" si="58"/>
        <v>-</v>
      </c>
      <c r="K137" s="51"/>
      <c r="BI137" s="289"/>
      <c r="BJ137" s="289"/>
    </row>
    <row r="138" spans="10:62">
      <c r="J138" s="51" t="str">
        <f t="shared" si="58"/>
        <v>-</v>
      </c>
      <c r="K138" s="51"/>
      <c r="BI138" s="289"/>
      <c r="BJ138" s="289"/>
    </row>
    <row r="139" spans="10:62">
      <c r="J139" s="51" t="str">
        <f t="shared" si="58"/>
        <v>-</v>
      </c>
      <c r="K139" s="51"/>
      <c r="BI139" s="289"/>
      <c r="BJ139" s="289"/>
    </row>
    <row r="140" spans="10:62">
      <c r="J140" s="51" t="str">
        <f t="shared" si="58"/>
        <v>-</v>
      </c>
      <c r="K140" s="51"/>
      <c r="BI140" s="289"/>
      <c r="BJ140" s="289"/>
    </row>
    <row r="141" spans="10:62">
      <c r="J141" s="51" t="str">
        <f t="shared" si="58"/>
        <v>-</v>
      </c>
      <c r="K141" s="51"/>
      <c r="BI141" s="289"/>
      <c r="BJ141" s="289"/>
    </row>
    <row r="142" spans="10:62">
      <c r="J142" s="51" t="str">
        <f t="shared" si="58"/>
        <v>-</v>
      </c>
      <c r="K142" s="51"/>
      <c r="BI142" s="289"/>
      <c r="BJ142" s="289"/>
    </row>
    <row r="143" spans="10:62">
      <c r="J143" s="51" t="str">
        <f t="shared" si="58"/>
        <v>-</v>
      </c>
      <c r="K143" s="51"/>
      <c r="BI143" s="289"/>
      <c r="BJ143" s="289"/>
    </row>
    <row r="144" spans="10:62">
      <c r="J144" s="51" t="str">
        <f t="shared" si="58"/>
        <v>-</v>
      </c>
      <c r="K144" s="51"/>
      <c r="BI144" s="289"/>
      <c r="BJ144" s="289"/>
    </row>
    <row r="145" spans="10:62">
      <c r="J145" s="51" t="str">
        <f t="shared" si="58"/>
        <v>-</v>
      </c>
      <c r="K145" s="51"/>
      <c r="BI145" s="289"/>
      <c r="BJ145" s="289"/>
    </row>
    <row r="146" spans="10:62">
      <c r="J146" s="51" t="str">
        <f t="shared" si="58"/>
        <v>-</v>
      </c>
      <c r="K146" s="51"/>
      <c r="BI146" s="289"/>
      <c r="BJ146" s="289"/>
    </row>
    <row r="147" spans="10:62">
      <c r="J147" s="51" t="str">
        <f t="shared" si="58"/>
        <v>-</v>
      </c>
      <c r="K147" s="51"/>
      <c r="BI147" s="289"/>
      <c r="BJ147" s="289"/>
    </row>
    <row r="148" spans="10:62">
      <c r="J148" s="51" t="str">
        <f t="shared" si="58"/>
        <v>-</v>
      </c>
      <c r="K148" s="51"/>
      <c r="BI148" s="289"/>
      <c r="BJ148" s="289"/>
    </row>
    <row r="149" spans="10:62">
      <c r="J149" s="51" t="str">
        <f t="shared" si="58"/>
        <v>-</v>
      </c>
      <c r="K149" s="51"/>
      <c r="BI149" s="289"/>
      <c r="BJ149" s="289"/>
    </row>
    <row r="150" spans="10:62">
      <c r="J150" s="51" t="str">
        <f t="shared" si="58"/>
        <v>-</v>
      </c>
      <c r="K150" s="51"/>
      <c r="BI150" s="289"/>
      <c r="BJ150" s="289"/>
    </row>
    <row r="151" spans="10:62">
      <c r="J151" s="51" t="str">
        <f t="shared" ref="J151:J214" si="59">CONCATENATE(H151,"-",I151)</f>
        <v>-</v>
      </c>
      <c r="K151" s="51"/>
      <c r="BI151" s="289"/>
      <c r="BJ151" s="289"/>
    </row>
    <row r="152" spans="10:62">
      <c r="J152" s="51" t="str">
        <f t="shared" si="59"/>
        <v>-</v>
      </c>
      <c r="K152" s="51"/>
      <c r="BI152" s="289"/>
      <c r="BJ152" s="289"/>
    </row>
    <row r="153" spans="10:62">
      <c r="J153" s="51" t="str">
        <f t="shared" si="59"/>
        <v>-</v>
      </c>
      <c r="K153" s="51"/>
      <c r="BI153" s="289"/>
      <c r="BJ153" s="289"/>
    </row>
    <row r="154" spans="10:62">
      <c r="J154" s="51" t="str">
        <f t="shared" si="59"/>
        <v>-</v>
      </c>
      <c r="K154" s="51"/>
      <c r="BI154" s="289"/>
      <c r="BJ154" s="289"/>
    </row>
    <row r="155" spans="10:62">
      <c r="J155" s="51" t="str">
        <f t="shared" si="59"/>
        <v>-</v>
      </c>
      <c r="K155" s="51"/>
      <c r="BI155" s="289"/>
      <c r="BJ155" s="289"/>
    </row>
    <row r="156" spans="10:62">
      <c r="J156" s="51" t="str">
        <f t="shared" si="59"/>
        <v>-</v>
      </c>
      <c r="K156" s="51"/>
      <c r="BI156" s="289"/>
      <c r="BJ156" s="289"/>
    </row>
    <row r="157" spans="10:62">
      <c r="J157" s="51" t="str">
        <f t="shared" si="59"/>
        <v>-</v>
      </c>
      <c r="K157" s="51"/>
      <c r="BI157" s="289"/>
      <c r="BJ157" s="289"/>
    </row>
    <row r="158" spans="10:62">
      <c r="J158" s="51" t="str">
        <f t="shared" si="59"/>
        <v>-</v>
      </c>
      <c r="K158" s="51"/>
      <c r="BI158" s="289"/>
      <c r="BJ158" s="289"/>
    </row>
    <row r="159" spans="10:62">
      <c r="J159" s="51" t="str">
        <f t="shared" si="59"/>
        <v>-</v>
      </c>
      <c r="K159" s="51"/>
      <c r="BI159" s="289"/>
      <c r="BJ159" s="289"/>
    </row>
    <row r="160" spans="10:62">
      <c r="J160" s="51" t="str">
        <f t="shared" si="59"/>
        <v>-</v>
      </c>
      <c r="K160" s="51"/>
      <c r="BI160" s="289"/>
      <c r="BJ160" s="289"/>
    </row>
    <row r="161" spans="10:62">
      <c r="J161" s="51" t="str">
        <f t="shared" si="59"/>
        <v>-</v>
      </c>
      <c r="K161" s="51"/>
      <c r="BI161" s="289"/>
      <c r="BJ161" s="289"/>
    </row>
    <row r="162" spans="10:62">
      <c r="J162" s="51" t="str">
        <f t="shared" si="59"/>
        <v>-</v>
      </c>
      <c r="K162" s="51"/>
      <c r="BI162" s="289"/>
      <c r="BJ162" s="289"/>
    </row>
    <row r="163" spans="10:62">
      <c r="J163" s="51" t="str">
        <f t="shared" si="59"/>
        <v>-</v>
      </c>
      <c r="K163" s="51"/>
      <c r="BI163" s="289"/>
      <c r="BJ163" s="289"/>
    </row>
    <row r="164" spans="10:62">
      <c r="J164" s="51" t="str">
        <f t="shared" si="59"/>
        <v>-</v>
      </c>
      <c r="K164" s="51"/>
      <c r="BI164" s="289"/>
      <c r="BJ164" s="289"/>
    </row>
    <row r="165" spans="10:62">
      <c r="J165" s="51" t="str">
        <f t="shared" si="59"/>
        <v>-</v>
      </c>
      <c r="K165" s="51"/>
      <c r="BI165" s="289"/>
      <c r="BJ165" s="289"/>
    </row>
    <row r="166" spans="10:62">
      <c r="J166" s="51" t="str">
        <f t="shared" si="59"/>
        <v>-</v>
      </c>
      <c r="K166" s="51"/>
      <c r="BI166" s="289"/>
      <c r="BJ166" s="289"/>
    </row>
    <row r="167" spans="10:62">
      <c r="J167" s="51" t="str">
        <f t="shared" si="59"/>
        <v>-</v>
      </c>
      <c r="K167" s="51"/>
      <c r="BI167" s="289"/>
      <c r="BJ167" s="289"/>
    </row>
    <row r="168" spans="10:62">
      <c r="J168" s="51" t="str">
        <f t="shared" si="59"/>
        <v>-</v>
      </c>
      <c r="K168" s="51"/>
      <c r="BI168" s="289"/>
      <c r="BJ168" s="289"/>
    </row>
    <row r="169" spans="10:62">
      <c r="J169" s="51" t="str">
        <f t="shared" si="59"/>
        <v>-</v>
      </c>
      <c r="K169" s="51"/>
      <c r="BI169" s="289"/>
      <c r="BJ169" s="289"/>
    </row>
    <row r="170" spans="10:62">
      <c r="J170" s="51" t="str">
        <f t="shared" si="59"/>
        <v>-</v>
      </c>
      <c r="K170" s="51"/>
      <c r="BI170" s="289"/>
      <c r="BJ170" s="289"/>
    </row>
    <row r="171" spans="10:62">
      <c r="J171" s="51" t="str">
        <f t="shared" si="59"/>
        <v>-</v>
      </c>
      <c r="K171" s="51"/>
      <c r="BI171" s="289"/>
      <c r="BJ171" s="289"/>
    </row>
    <row r="172" spans="10:62">
      <c r="J172" s="51" t="str">
        <f t="shared" si="59"/>
        <v>-</v>
      </c>
      <c r="K172" s="51"/>
      <c r="BI172" s="289"/>
      <c r="BJ172" s="289"/>
    </row>
    <row r="173" spans="10:62">
      <c r="J173" s="51" t="str">
        <f t="shared" si="59"/>
        <v>-</v>
      </c>
      <c r="K173" s="51"/>
      <c r="BI173" s="289"/>
      <c r="BJ173" s="289"/>
    </row>
    <row r="174" spans="10:62">
      <c r="J174" s="51" t="str">
        <f t="shared" si="59"/>
        <v>-</v>
      </c>
      <c r="K174" s="51"/>
      <c r="BI174" s="289"/>
      <c r="BJ174" s="289"/>
    </row>
    <row r="175" spans="10:62">
      <c r="J175" s="51" t="str">
        <f t="shared" si="59"/>
        <v>-</v>
      </c>
      <c r="K175" s="51"/>
      <c r="BI175" s="289"/>
      <c r="BJ175" s="289"/>
    </row>
    <row r="176" spans="10:62">
      <c r="J176" s="51" t="str">
        <f t="shared" si="59"/>
        <v>-</v>
      </c>
      <c r="K176" s="51"/>
      <c r="BI176" s="289"/>
      <c r="BJ176" s="289"/>
    </row>
    <row r="177" spans="10:62">
      <c r="J177" s="51" t="str">
        <f t="shared" si="59"/>
        <v>-</v>
      </c>
      <c r="K177" s="51"/>
      <c r="BI177" s="289"/>
      <c r="BJ177" s="289"/>
    </row>
    <row r="178" spans="10:62">
      <c r="J178" s="51" t="str">
        <f t="shared" si="59"/>
        <v>-</v>
      </c>
      <c r="K178" s="51"/>
      <c r="BI178" s="289"/>
      <c r="BJ178" s="289"/>
    </row>
    <row r="179" spans="10:62">
      <c r="J179" s="51" t="str">
        <f t="shared" si="59"/>
        <v>-</v>
      </c>
      <c r="K179" s="51"/>
      <c r="BI179" s="289"/>
      <c r="BJ179" s="289"/>
    </row>
    <row r="180" spans="10:62">
      <c r="J180" s="51" t="str">
        <f t="shared" si="59"/>
        <v>-</v>
      </c>
      <c r="K180" s="51"/>
      <c r="BI180" s="289"/>
      <c r="BJ180" s="289"/>
    </row>
    <row r="181" spans="10:62">
      <c r="J181" s="51" t="str">
        <f t="shared" si="59"/>
        <v>-</v>
      </c>
      <c r="K181" s="51"/>
      <c r="BI181" s="289"/>
      <c r="BJ181" s="289"/>
    </row>
    <row r="182" spans="10:62">
      <c r="J182" s="51" t="str">
        <f t="shared" si="59"/>
        <v>-</v>
      </c>
      <c r="K182" s="51"/>
    </row>
    <row r="183" spans="10:62">
      <c r="J183" s="51" t="str">
        <f t="shared" si="59"/>
        <v>-</v>
      </c>
      <c r="K183" s="51"/>
    </row>
    <row r="184" spans="10:62">
      <c r="J184" s="51" t="str">
        <f t="shared" si="59"/>
        <v>-</v>
      </c>
      <c r="K184" s="51"/>
    </row>
    <row r="185" spans="10:62">
      <c r="J185" s="51" t="str">
        <f t="shared" si="59"/>
        <v>-</v>
      </c>
      <c r="K185" s="51"/>
    </row>
    <row r="186" spans="10:62">
      <c r="J186" s="51" t="str">
        <f t="shared" si="59"/>
        <v>-</v>
      </c>
      <c r="K186" s="51"/>
    </row>
    <row r="187" spans="10:62">
      <c r="J187" s="51" t="str">
        <f t="shared" si="59"/>
        <v>-</v>
      </c>
      <c r="K187" s="51"/>
    </row>
    <row r="188" spans="10:62">
      <c r="J188" s="51" t="str">
        <f t="shared" si="59"/>
        <v>-</v>
      </c>
      <c r="K188" s="51"/>
    </row>
    <row r="189" spans="10:62">
      <c r="J189" s="51" t="str">
        <f t="shared" si="59"/>
        <v>-</v>
      </c>
      <c r="K189" s="51"/>
    </row>
    <row r="190" spans="10:62">
      <c r="J190" s="51" t="str">
        <f t="shared" si="59"/>
        <v>-</v>
      </c>
      <c r="K190" s="51"/>
    </row>
    <row r="191" spans="10:62">
      <c r="J191" s="51" t="str">
        <f t="shared" si="59"/>
        <v>-</v>
      </c>
      <c r="K191" s="51"/>
    </row>
    <row r="192" spans="10:62">
      <c r="J192" s="51" t="str">
        <f t="shared" si="59"/>
        <v>-</v>
      </c>
      <c r="K192" s="51"/>
    </row>
    <row r="193" spans="10:11">
      <c r="J193" s="51" t="str">
        <f t="shared" si="59"/>
        <v>-</v>
      </c>
      <c r="K193" s="51"/>
    </row>
    <row r="194" spans="10:11">
      <c r="J194" s="51" t="str">
        <f t="shared" si="59"/>
        <v>-</v>
      </c>
      <c r="K194" s="51"/>
    </row>
    <row r="195" spans="10:11">
      <c r="J195" s="51" t="str">
        <f t="shared" si="59"/>
        <v>-</v>
      </c>
      <c r="K195" s="51"/>
    </row>
    <row r="196" spans="10:11">
      <c r="J196" s="51" t="str">
        <f t="shared" si="59"/>
        <v>-</v>
      </c>
      <c r="K196" s="51"/>
    </row>
    <row r="197" spans="10:11">
      <c r="J197" s="51" t="str">
        <f t="shared" si="59"/>
        <v>-</v>
      </c>
      <c r="K197" s="51"/>
    </row>
    <row r="198" spans="10:11">
      <c r="J198" s="51" t="str">
        <f t="shared" si="59"/>
        <v>-</v>
      </c>
      <c r="K198" s="51"/>
    </row>
    <row r="199" spans="10:11">
      <c r="J199" s="51" t="str">
        <f t="shared" si="59"/>
        <v>-</v>
      </c>
      <c r="K199" s="51"/>
    </row>
    <row r="200" spans="10:11">
      <c r="J200" s="51" t="str">
        <f t="shared" si="59"/>
        <v>-</v>
      </c>
      <c r="K200" s="51"/>
    </row>
    <row r="201" spans="10:11">
      <c r="J201" s="51" t="str">
        <f t="shared" si="59"/>
        <v>-</v>
      </c>
      <c r="K201" s="51"/>
    </row>
    <row r="202" spans="10:11">
      <c r="J202" s="51" t="str">
        <f t="shared" si="59"/>
        <v>-</v>
      </c>
      <c r="K202" s="51"/>
    </row>
    <row r="203" spans="10:11">
      <c r="J203" s="51" t="str">
        <f t="shared" si="59"/>
        <v>-</v>
      </c>
      <c r="K203" s="51"/>
    </row>
    <row r="204" spans="10:11">
      <c r="J204" s="51" t="str">
        <f t="shared" si="59"/>
        <v>-</v>
      </c>
      <c r="K204" s="51"/>
    </row>
    <row r="205" spans="10:11">
      <c r="J205" s="51" t="str">
        <f t="shared" si="59"/>
        <v>-</v>
      </c>
      <c r="K205" s="51"/>
    </row>
    <row r="206" spans="10:11">
      <c r="J206" s="51" t="str">
        <f t="shared" si="59"/>
        <v>-</v>
      </c>
      <c r="K206" s="51"/>
    </row>
    <row r="207" spans="10:11">
      <c r="J207" s="51" t="str">
        <f t="shared" si="59"/>
        <v>-</v>
      </c>
      <c r="K207" s="51"/>
    </row>
    <row r="208" spans="10:11">
      <c r="J208" s="51" t="str">
        <f t="shared" si="59"/>
        <v>-</v>
      </c>
      <c r="K208" s="51"/>
    </row>
    <row r="209" spans="10:11">
      <c r="J209" s="51" t="str">
        <f t="shared" si="59"/>
        <v>-</v>
      </c>
      <c r="K209" s="51"/>
    </row>
    <row r="210" spans="10:11">
      <c r="J210" s="51" t="str">
        <f t="shared" si="59"/>
        <v>-</v>
      </c>
      <c r="K210" s="51"/>
    </row>
    <row r="211" spans="10:11">
      <c r="J211" s="51" t="str">
        <f t="shared" si="59"/>
        <v>-</v>
      </c>
      <c r="K211" s="51"/>
    </row>
    <row r="212" spans="10:11">
      <c r="J212" s="51" t="str">
        <f t="shared" si="59"/>
        <v>-</v>
      </c>
      <c r="K212" s="51"/>
    </row>
    <row r="213" spans="10:11">
      <c r="J213" s="51" t="str">
        <f t="shared" si="59"/>
        <v>-</v>
      </c>
      <c r="K213" s="51"/>
    </row>
    <row r="214" spans="10:11">
      <c r="J214" s="51" t="str">
        <f t="shared" si="59"/>
        <v>-</v>
      </c>
      <c r="K214" s="51"/>
    </row>
    <row r="215" spans="10:11">
      <c r="J215" s="51" t="str">
        <f t="shared" ref="J215:J278" si="60">CONCATENATE(H215,"-",I215)</f>
        <v>-</v>
      </c>
      <c r="K215" s="51"/>
    </row>
    <row r="216" spans="10:11">
      <c r="J216" s="51" t="str">
        <f t="shared" si="60"/>
        <v>-</v>
      </c>
      <c r="K216" s="51"/>
    </row>
    <row r="217" spans="10:11">
      <c r="J217" s="51" t="str">
        <f t="shared" si="60"/>
        <v>-</v>
      </c>
      <c r="K217" s="51"/>
    </row>
    <row r="218" spans="10:11">
      <c r="J218" s="51" t="str">
        <f t="shared" si="60"/>
        <v>-</v>
      </c>
      <c r="K218" s="51"/>
    </row>
    <row r="219" spans="10:11">
      <c r="J219" s="51" t="str">
        <f t="shared" si="60"/>
        <v>-</v>
      </c>
      <c r="K219" s="51"/>
    </row>
    <row r="220" spans="10:11">
      <c r="J220" s="51" t="str">
        <f t="shared" si="60"/>
        <v>-</v>
      </c>
      <c r="K220" s="51"/>
    </row>
    <row r="221" spans="10:11">
      <c r="J221" s="51" t="str">
        <f t="shared" si="60"/>
        <v>-</v>
      </c>
      <c r="K221" s="51"/>
    </row>
    <row r="222" spans="10:11">
      <c r="J222" s="51" t="str">
        <f t="shared" si="60"/>
        <v>-</v>
      </c>
      <c r="K222" s="51"/>
    </row>
    <row r="223" spans="10:11">
      <c r="J223" s="51" t="str">
        <f t="shared" si="60"/>
        <v>-</v>
      </c>
      <c r="K223" s="51"/>
    </row>
    <row r="224" spans="10:11">
      <c r="J224" s="51" t="str">
        <f t="shared" si="60"/>
        <v>-</v>
      </c>
      <c r="K224" s="51"/>
    </row>
    <row r="225" spans="10:11">
      <c r="J225" s="51" t="str">
        <f t="shared" si="60"/>
        <v>-</v>
      </c>
      <c r="K225" s="51"/>
    </row>
    <row r="226" spans="10:11">
      <c r="J226" s="51" t="str">
        <f t="shared" si="60"/>
        <v>-</v>
      </c>
      <c r="K226" s="51"/>
    </row>
    <row r="227" spans="10:11">
      <c r="J227" s="51" t="str">
        <f t="shared" si="60"/>
        <v>-</v>
      </c>
      <c r="K227" s="51"/>
    </row>
    <row r="228" spans="10:11">
      <c r="J228" s="51" t="str">
        <f t="shared" si="60"/>
        <v>-</v>
      </c>
      <c r="K228" s="51"/>
    </row>
    <row r="229" spans="10:11">
      <c r="J229" s="51" t="str">
        <f t="shared" si="60"/>
        <v>-</v>
      </c>
      <c r="K229" s="51"/>
    </row>
    <row r="230" spans="10:11">
      <c r="J230" s="51" t="str">
        <f t="shared" si="60"/>
        <v>-</v>
      </c>
      <c r="K230" s="51"/>
    </row>
    <row r="231" spans="10:11">
      <c r="J231" s="51" t="str">
        <f t="shared" si="60"/>
        <v>-</v>
      </c>
      <c r="K231" s="51"/>
    </row>
    <row r="232" spans="10:11">
      <c r="J232" s="51" t="str">
        <f t="shared" si="60"/>
        <v>-</v>
      </c>
      <c r="K232" s="51"/>
    </row>
    <row r="233" spans="10:11">
      <c r="J233" s="51" t="str">
        <f t="shared" si="60"/>
        <v>-</v>
      </c>
      <c r="K233" s="51"/>
    </row>
    <row r="234" spans="10:11">
      <c r="J234" s="51" t="str">
        <f t="shared" si="60"/>
        <v>-</v>
      </c>
      <c r="K234" s="51"/>
    </row>
    <row r="235" spans="10:11">
      <c r="J235" s="51" t="str">
        <f t="shared" si="60"/>
        <v>-</v>
      </c>
      <c r="K235" s="51"/>
    </row>
    <row r="236" spans="10:11">
      <c r="J236" s="51" t="str">
        <f t="shared" si="60"/>
        <v>-</v>
      </c>
      <c r="K236" s="51"/>
    </row>
    <row r="237" spans="10:11">
      <c r="J237" s="51" t="str">
        <f t="shared" si="60"/>
        <v>-</v>
      </c>
      <c r="K237" s="51"/>
    </row>
    <row r="238" spans="10:11">
      <c r="J238" s="51" t="str">
        <f t="shared" si="60"/>
        <v>-</v>
      </c>
      <c r="K238" s="51"/>
    </row>
    <row r="239" spans="10:11">
      <c r="J239" s="51" t="str">
        <f t="shared" si="60"/>
        <v>-</v>
      </c>
      <c r="K239" s="51"/>
    </row>
    <row r="240" spans="10:11">
      <c r="J240" s="51" t="str">
        <f t="shared" si="60"/>
        <v>-</v>
      </c>
      <c r="K240" s="51"/>
    </row>
    <row r="241" spans="10:11">
      <c r="J241" s="51" t="str">
        <f t="shared" si="60"/>
        <v>-</v>
      </c>
      <c r="K241" s="51"/>
    </row>
    <row r="242" spans="10:11">
      <c r="J242" s="51" t="str">
        <f t="shared" si="60"/>
        <v>-</v>
      </c>
      <c r="K242" s="51"/>
    </row>
    <row r="243" spans="10:11">
      <c r="J243" s="51" t="str">
        <f t="shared" si="60"/>
        <v>-</v>
      </c>
      <c r="K243" s="51"/>
    </row>
    <row r="244" spans="10:11">
      <c r="J244" s="51" t="str">
        <f t="shared" si="60"/>
        <v>-</v>
      </c>
      <c r="K244" s="51"/>
    </row>
    <row r="245" spans="10:11">
      <c r="J245" s="51" t="str">
        <f t="shared" si="60"/>
        <v>-</v>
      </c>
      <c r="K245" s="51"/>
    </row>
    <row r="246" spans="10:11">
      <c r="J246" s="51" t="str">
        <f t="shared" si="60"/>
        <v>-</v>
      </c>
      <c r="K246" s="51"/>
    </row>
    <row r="247" spans="10:11">
      <c r="J247" s="51" t="str">
        <f t="shared" si="60"/>
        <v>-</v>
      </c>
      <c r="K247" s="51"/>
    </row>
    <row r="248" spans="10:11">
      <c r="J248" s="51" t="str">
        <f t="shared" si="60"/>
        <v>-</v>
      </c>
      <c r="K248" s="51"/>
    </row>
    <row r="249" spans="10:11">
      <c r="J249" s="51" t="str">
        <f t="shared" si="60"/>
        <v>-</v>
      </c>
      <c r="K249" s="51"/>
    </row>
    <row r="250" spans="10:11">
      <c r="J250" s="51" t="str">
        <f t="shared" si="60"/>
        <v>-</v>
      </c>
      <c r="K250" s="51"/>
    </row>
    <row r="251" spans="10:11">
      <c r="J251" s="51" t="str">
        <f t="shared" si="60"/>
        <v>-</v>
      </c>
      <c r="K251" s="51"/>
    </row>
    <row r="252" spans="10:11">
      <c r="J252" s="51" t="str">
        <f t="shared" si="60"/>
        <v>-</v>
      </c>
      <c r="K252" s="51"/>
    </row>
    <row r="253" spans="10:11">
      <c r="J253" s="51" t="str">
        <f t="shared" si="60"/>
        <v>-</v>
      </c>
      <c r="K253" s="51"/>
    </row>
    <row r="254" spans="10:11">
      <c r="J254" s="51" t="str">
        <f t="shared" si="60"/>
        <v>-</v>
      </c>
      <c r="K254" s="51"/>
    </row>
    <row r="255" spans="10:11">
      <c r="J255" s="51" t="str">
        <f t="shared" si="60"/>
        <v>-</v>
      </c>
      <c r="K255" s="51"/>
    </row>
    <row r="256" spans="10:11">
      <c r="J256" s="51" t="str">
        <f t="shared" si="60"/>
        <v>-</v>
      </c>
      <c r="K256" s="51"/>
    </row>
    <row r="257" spans="10:11">
      <c r="J257" s="51" t="str">
        <f t="shared" si="60"/>
        <v>-</v>
      </c>
      <c r="K257" s="51"/>
    </row>
    <row r="258" spans="10:11">
      <c r="J258" s="51" t="str">
        <f t="shared" si="60"/>
        <v>-</v>
      </c>
      <c r="K258" s="51"/>
    </row>
    <row r="259" spans="10:11">
      <c r="J259" s="51" t="str">
        <f t="shared" si="60"/>
        <v>-</v>
      </c>
      <c r="K259" s="51"/>
    </row>
    <row r="260" spans="10:11">
      <c r="J260" s="51" t="str">
        <f t="shared" si="60"/>
        <v>-</v>
      </c>
      <c r="K260" s="51"/>
    </row>
    <row r="261" spans="10:11">
      <c r="J261" s="51" t="str">
        <f t="shared" si="60"/>
        <v>-</v>
      </c>
      <c r="K261" s="51"/>
    </row>
    <row r="262" spans="10:11">
      <c r="J262" s="51" t="str">
        <f t="shared" si="60"/>
        <v>-</v>
      </c>
      <c r="K262" s="51"/>
    </row>
    <row r="263" spans="10:11">
      <c r="J263" s="51" t="str">
        <f t="shared" si="60"/>
        <v>-</v>
      </c>
      <c r="K263" s="51"/>
    </row>
    <row r="264" spans="10:11">
      <c r="J264" s="51" t="str">
        <f t="shared" si="60"/>
        <v>-</v>
      </c>
      <c r="K264" s="51"/>
    </row>
    <row r="265" spans="10:11">
      <c r="J265" s="51" t="str">
        <f t="shared" si="60"/>
        <v>-</v>
      </c>
      <c r="K265" s="51"/>
    </row>
    <row r="266" spans="10:11">
      <c r="J266" s="51" t="str">
        <f t="shared" si="60"/>
        <v>-</v>
      </c>
      <c r="K266" s="51"/>
    </row>
    <row r="267" spans="10:11">
      <c r="J267" s="51" t="str">
        <f t="shared" si="60"/>
        <v>-</v>
      </c>
      <c r="K267" s="51"/>
    </row>
    <row r="268" spans="10:11">
      <c r="J268" s="51" t="str">
        <f t="shared" si="60"/>
        <v>-</v>
      </c>
      <c r="K268" s="51"/>
    </row>
    <row r="269" spans="10:11">
      <c r="J269" s="51" t="str">
        <f t="shared" si="60"/>
        <v>-</v>
      </c>
      <c r="K269" s="51"/>
    </row>
    <row r="270" spans="10:11">
      <c r="J270" s="51" t="str">
        <f t="shared" si="60"/>
        <v>-</v>
      </c>
      <c r="K270" s="51"/>
    </row>
    <row r="271" spans="10:11">
      <c r="J271" s="51" t="str">
        <f t="shared" si="60"/>
        <v>-</v>
      </c>
      <c r="K271" s="51"/>
    </row>
    <row r="272" spans="10:11">
      <c r="J272" s="51" t="str">
        <f t="shared" si="60"/>
        <v>-</v>
      </c>
      <c r="K272" s="51"/>
    </row>
    <row r="273" spans="10:11">
      <c r="J273" s="51" t="str">
        <f t="shared" si="60"/>
        <v>-</v>
      </c>
      <c r="K273" s="51"/>
    </row>
    <row r="274" spans="10:11">
      <c r="J274" s="51" t="str">
        <f t="shared" si="60"/>
        <v>-</v>
      </c>
      <c r="K274" s="51"/>
    </row>
    <row r="275" spans="10:11">
      <c r="J275" s="51" t="str">
        <f t="shared" si="60"/>
        <v>-</v>
      </c>
      <c r="K275" s="51"/>
    </row>
    <row r="276" spans="10:11">
      <c r="J276" s="51" t="str">
        <f t="shared" si="60"/>
        <v>-</v>
      </c>
      <c r="K276" s="51"/>
    </row>
    <row r="277" spans="10:11">
      <c r="J277" s="51" t="str">
        <f t="shared" si="60"/>
        <v>-</v>
      </c>
      <c r="K277" s="51"/>
    </row>
    <row r="278" spans="10:11">
      <c r="J278" s="51" t="str">
        <f t="shared" si="60"/>
        <v>-</v>
      </c>
      <c r="K278" s="51"/>
    </row>
    <row r="279" spans="10:11">
      <c r="J279" s="51" t="str">
        <f t="shared" ref="J279:J342" si="61">CONCATENATE(H279,"-",I279)</f>
        <v>-</v>
      </c>
      <c r="K279" s="51"/>
    </row>
    <row r="280" spans="10:11">
      <c r="J280" s="51" t="str">
        <f t="shared" si="61"/>
        <v>-</v>
      </c>
      <c r="K280" s="51"/>
    </row>
    <row r="281" spans="10:11">
      <c r="J281" s="51" t="str">
        <f t="shared" si="61"/>
        <v>-</v>
      </c>
      <c r="K281" s="51"/>
    </row>
    <row r="282" spans="10:11">
      <c r="J282" s="51" t="str">
        <f t="shared" si="61"/>
        <v>-</v>
      </c>
      <c r="K282" s="51"/>
    </row>
    <row r="283" spans="10:11">
      <c r="J283" s="51" t="str">
        <f t="shared" si="61"/>
        <v>-</v>
      </c>
      <c r="K283" s="51"/>
    </row>
    <row r="284" spans="10:11">
      <c r="J284" s="51" t="str">
        <f t="shared" si="61"/>
        <v>-</v>
      </c>
      <c r="K284" s="51"/>
    </row>
    <row r="285" spans="10:11">
      <c r="J285" s="51" t="str">
        <f t="shared" si="61"/>
        <v>-</v>
      </c>
      <c r="K285" s="51"/>
    </row>
    <row r="286" spans="10:11">
      <c r="J286" s="51" t="str">
        <f t="shared" si="61"/>
        <v>-</v>
      </c>
      <c r="K286" s="51"/>
    </row>
    <row r="287" spans="10:11">
      <c r="J287" s="51" t="str">
        <f t="shared" si="61"/>
        <v>-</v>
      </c>
      <c r="K287" s="51"/>
    </row>
    <row r="288" spans="10:11">
      <c r="J288" s="51" t="str">
        <f t="shared" si="61"/>
        <v>-</v>
      </c>
      <c r="K288" s="51"/>
    </row>
    <row r="289" spans="10:11">
      <c r="J289" s="51" t="str">
        <f t="shared" si="61"/>
        <v>-</v>
      </c>
      <c r="K289" s="51"/>
    </row>
    <row r="290" spans="10:11">
      <c r="J290" s="51" t="str">
        <f t="shared" si="61"/>
        <v>-</v>
      </c>
      <c r="K290" s="51"/>
    </row>
    <row r="291" spans="10:11">
      <c r="J291" s="51" t="str">
        <f t="shared" si="61"/>
        <v>-</v>
      </c>
      <c r="K291" s="51"/>
    </row>
    <row r="292" spans="10:11">
      <c r="J292" s="51" t="str">
        <f t="shared" si="61"/>
        <v>-</v>
      </c>
      <c r="K292" s="51"/>
    </row>
    <row r="293" spans="10:11">
      <c r="J293" s="51" t="str">
        <f t="shared" si="61"/>
        <v>-</v>
      </c>
      <c r="K293" s="51"/>
    </row>
    <row r="294" spans="10:11">
      <c r="J294" s="51" t="str">
        <f t="shared" si="61"/>
        <v>-</v>
      </c>
      <c r="K294" s="51"/>
    </row>
    <row r="295" spans="10:11">
      <c r="J295" s="51" t="str">
        <f t="shared" si="61"/>
        <v>-</v>
      </c>
      <c r="K295" s="51"/>
    </row>
    <row r="296" spans="10:11">
      <c r="J296" s="51" t="str">
        <f t="shared" si="61"/>
        <v>-</v>
      </c>
      <c r="K296" s="51"/>
    </row>
    <row r="297" spans="10:11">
      <c r="J297" s="51" t="str">
        <f t="shared" si="61"/>
        <v>-</v>
      </c>
      <c r="K297" s="51"/>
    </row>
    <row r="298" spans="10:11">
      <c r="J298" s="51" t="str">
        <f t="shared" si="61"/>
        <v>-</v>
      </c>
      <c r="K298" s="51"/>
    </row>
    <row r="299" spans="10:11">
      <c r="J299" s="51" t="str">
        <f t="shared" si="61"/>
        <v>-</v>
      </c>
      <c r="K299" s="51"/>
    </row>
    <row r="300" spans="10:11">
      <c r="J300" s="51" t="str">
        <f t="shared" si="61"/>
        <v>-</v>
      </c>
      <c r="K300" s="51"/>
    </row>
    <row r="301" spans="10:11">
      <c r="J301" s="51" t="str">
        <f t="shared" si="61"/>
        <v>-</v>
      </c>
      <c r="K301" s="51"/>
    </row>
    <row r="302" spans="10:11">
      <c r="J302" s="51" t="str">
        <f t="shared" si="61"/>
        <v>-</v>
      </c>
      <c r="K302" s="51"/>
    </row>
    <row r="303" spans="10:11">
      <c r="J303" s="51" t="str">
        <f t="shared" si="61"/>
        <v>-</v>
      </c>
      <c r="K303" s="51"/>
    </row>
    <row r="304" spans="10:11">
      <c r="J304" s="51" t="str">
        <f t="shared" si="61"/>
        <v>-</v>
      </c>
      <c r="K304" s="51"/>
    </row>
    <row r="305" spans="10:11">
      <c r="J305" s="51" t="str">
        <f t="shared" si="61"/>
        <v>-</v>
      </c>
      <c r="K305" s="51"/>
    </row>
    <row r="306" spans="10:11">
      <c r="J306" s="51" t="str">
        <f t="shared" si="61"/>
        <v>-</v>
      </c>
      <c r="K306" s="51"/>
    </row>
    <row r="307" spans="10:11">
      <c r="J307" s="51" t="str">
        <f t="shared" si="61"/>
        <v>-</v>
      </c>
      <c r="K307" s="51"/>
    </row>
    <row r="308" spans="10:11">
      <c r="J308" s="51" t="str">
        <f t="shared" si="61"/>
        <v>-</v>
      </c>
      <c r="K308" s="51"/>
    </row>
    <row r="309" spans="10:11">
      <c r="J309" s="51" t="str">
        <f t="shared" si="61"/>
        <v>-</v>
      </c>
      <c r="K309" s="51"/>
    </row>
    <row r="310" spans="10:11">
      <c r="J310" s="51" t="str">
        <f t="shared" si="61"/>
        <v>-</v>
      </c>
      <c r="K310" s="51"/>
    </row>
    <row r="311" spans="10:11">
      <c r="J311" s="51" t="str">
        <f t="shared" si="61"/>
        <v>-</v>
      </c>
      <c r="K311" s="51"/>
    </row>
    <row r="312" spans="10:11">
      <c r="J312" s="51" t="str">
        <f t="shared" si="61"/>
        <v>-</v>
      </c>
      <c r="K312" s="51"/>
    </row>
    <row r="313" spans="10:11">
      <c r="J313" s="51" t="str">
        <f t="shared" si="61"/>
        <v>-</v>
      </c>
      <c r="K313" s="51"/>
    </row>
    <row r="314" spans="10:11">
      <c r="J314" s="51" t="str">
        <f t="shared" si="61"/>
        <v>-</v>
      </c>
      <c r="K314" s="51"/>
    </row>
    <row r="315" spans="10:11">
      <c r="J315" s="51" t="str">
        <f t="shared" si="61"/>
        <v>-</v>
      </c>
      <c r="K315" s="51"/>
    </row>
    <row r="316" spans="10:11">
      <c r="J316" s="51" t="str">
        <f t="shared" si="61"/>
        <v>-</v>
      </c>
      <c r="K316" s="51"/>
    </row>
    <row r="317" spans="10:11">
      <c r="J317" s="51" t="str">
        <f t="shared" si="61"/>
        <v>-</v>
      </c>
      <c r="K317" s="51"/>
    </row>
    <row r="318" spans="10:11">
      <c r="J318" s="51" t="str">
        <f t="shared" si="61"/>
        <v>-</v>
      </c>
      <c r="K318" s="51"/>
    </row>
    <row r="319" spans="10:11">
      <c r="J319" s="51" t="str">
        <f t="shared" si="61"/>
        <v>-</v>
      </c>
      <c r="K319" s="51"/>
    </row>
    <row r="320" spans="10:11">
      <c r="J320" s="51" t="str">
        <f t="shared" si="61"/>
        <v>-</v>
      </c>
      <c r="K320" s="51"/>
    </row>
    <row r="321" spans="10:11">
      <c r="J321" s="51" t="str">
        <f t="shared" si="61"/>
        <v>-</v>
      </c>
      <c r="K321" s="51"/>
    </row>
    <row r="322" spans="10:11">
      <c r="J322" s="51" t="str">
        <f t="shared" si="61"/>
        <v>-</v>
      </c>
      <c r="K322" s="51"/>
    </row>
    <row r="323" spans="10:11">
      <c r="J323" s="51" t="str">
        <f t="shared" si="61"/>
        <v>-</v>
      </c>
      <c r="K323" s="51"/>
    </row>
    <row r="324" spans="10:11">
      <c r="J324" s="51" t="str">
        <f t="shared" si="61"/>
        <v>-</v>
      </c>
      <c r="K324" s="51"/>
    </row>
    <row r="325" spans="10:11">
      <c r="J325" s="51" t="str">
        <f t="shared" si="61"/>
        <v>-</v>
      </c>
      <c r="K325" s="51"/>
    </row>
    <row r="326" spans="10:11">
      <c r="J326" s="51" t="str">
        <f t="shared" si="61"/>
        <v>-</v>
      </c>
      <c r="K326" s="51"/>
    </row>
    <row r="327" spans="10:11">
      <c r="J327" s="51" t="str">
        <f t="shared" si="61"/>
        <v>-</v>
      </c>
      <c r="K327" s="51"/>
    </row>
    <row r="328" spans="10:11">
      <c r="J328" s="51" t="str">
        <f t="shared" si="61"/>
        <v>-</v>
      </c>
      <c r="K328" s="51"/>
    </row>
    <row r="329" spans="10:11">
      <c r="J329" s="51" t="str">
        <f t="shared" si="61"/>
        <v>-</v>
      </c>
      <c r="K329" s="51"/>
    </row>
    <row r="330" spans="10:11">
      <c r="J330" s="51" t="str">
        <f t="shared" si="61"/>
        <v>-</v>
      </c>
      <c r="K330" s="51"/>
    </row>
    <row r="331" spans="10:11">
      <c r="J331" s="51" t="str">
        <f t="shared" si="61"/>
        <v>-</v>
      </c>
      <c r="K331" s="51"/>
    </row>
    <row r="332" spans="10:11">
      <c r="J332" s="51" t="str">
        <f t="shared" si="61"/>
        <v>-</v>
      </c>
      <c r="K332" s="51"/>
    </row>
    <row r="333" spans="10:11">
      <c r="J333" s="51" t="str">
        <f t="shared" si="61"/>
        <v>-</v>
      </c>
      <c r="K333" s="51"/>
    </row>
    <row r="334" spans="10:11">
      <c r="J334" s="51" t="str">
        <f t="shared" si="61"/>
        <v>-</v>
      </c>
      <c r="K334" s="51"/>
    </row>
    <row r="335" spans="10:11">
      <c r="J335" s="51" t="str">
        <f t="shared" si="61"/>
        <v>-</v>
      </c>
      <c r="K335" s="51"/>
    </row>
    <row r="336" spans="10:11">
      <c r="J336" s="51" t="str">
        <f t="shared" si="61"/>
        <v>-</v>
      </c>
      <c r="K336" s="51"/>
    </row>
    <row r="337" spans="10:11">
      <c r="J337" s="51" t="str">
        <f t="shared" si="61"/>
        <v>-</v>
      </c>
      <c r="K337" s="51"/>
    </row>
    <row r="338" spans="10:11">
      <c r="J338" s="51" t="str">
        <f t="shared" si="61"/>
        <v>-</v>
      </c>
      <c r="K338" s="51"/>
    </row>
    <row r="339" spans="10:11">
      <c r="J339" s="51" t="str">
        <f t="shared" si="61"/>
        <v>-</v>
      </c>
      <c r="K339" s="51"/>
    </row>
    <row r="340" spans="10:11">
      <c r="J340" s="51" t="str">
        <f t="shared" si="61"/>
        <v>-</v>
      </c>
      <c r="K340" s="51"/>
    </row>
    <row r="341" spans="10:11">
      <c r="J341" s="51" t="str">
        <f t="shared" si="61"/>
        <v>-</v>
      </c>
      <c r="K341" s="51"/>
    </row>
    <row r="342" spans="10:11">
      <c r="J342" s="51" t="str">
        <f t="shared" si="61"/>
        <v>-</v>
      </c>
      <c r="K342" s="51"/>
    </row>
    <row r="343" spans="10:11">
      <c r="J343" s="51" t="str">
        <f t="shared" ref="J343:J406" si="62">CONCATENATE(H343,"-",I343)</f>
        <v>-</v>
      </c>
      <c r="K343" s="51"/>
    </row>
    <row r="344" spans="10:11">
      <c r="J344" s="51" t="str">
        <f t="shared" si="62"/>
        <v>-</v>
      </c>
      <c r="K344" s="51"/>
    </row>
    <row r="345" spans="10:11">
      <c r="J345" s="51" t="str">
        <f t="shared" si="62"/>
        <v>-</v>
      </c>
      <c r="K345" s="51"/>
    </row>
    <row r="346" spans="10:11">
      <c r="J346" s="51" t="str">
        <f t="shared" si="62"/>
        <v>-</v>
      </c>
      <c r="K346" s="51"/>
    </row>
    <row r="347" spans="10:11">
      <c r="J347" s="51" t="str">
        <f t="shared" si="62"/>
        <v>-</v>
      </c>
      <c r="K347" s="51"/>
    </row>
    <row r="348" spans="10:11">
      <c r="J348" s="51" t="str">
        <f t="shared" si="62"/>
        <v>-</v>
      </c>
      <c r="K348" s="51"/>
    </row>
    <row r="349" spans="10:11">
      <c r="J349" s="51" t="str">
        <f t="shared" si="62"/>
        <v>-</v>
      </c>
      <c r="K349" s="51"/>
    </row>
    <row r="350" spans="10:11">
      <c r="J350" s="51" t="str">
        <f t="shared" si="62"/>
        <v>-</v>
      </c>
      <c r="K350" s="51"/>
    </row>
    <row r="351" spans="10:11">
      <c r="J351" s="51" t="str">
        <f t="shared" si="62"/>
        <v>-</v>
      </c>
      <c r="K351" s="51"/>
    </row>
    <row r="352" spans="10:11">
      <c r="J352" s="51" t="str">
        <f t="shared" si="62"/>
        <v>-</v>
      </c>
      <c r="K352" s="51"/>
    </row>
    <row r="353" spans="10:11">
      <c r="J353" s="51" t="str">
        <f t="shared" si="62"/>
        <v>-</v>
      </c>
      <c r="K353" s="51"/>
    </row>
    <row r="354" spans="10:11">
      <c r="J354" s="51" t="str">
        <f t="shared" si="62"/>
        <v>-</v>
      </c>
      <c r="K354" s="51"/>
    </row>
    <row r="355" spans="10:11">
      <c r="J355" s="51" t="str">
        <f t="shared" si="62"/>
        <v>-</v>
      </c>
      <c r="K355" s="51"/>
    </row>
    <row r="356" spans="10:11">
      <c r="J356" s="51" t="str">
        <f t="shared" si="62"/>
        <v>-</v>
      </c>
      <c r="K356" s="51"/>
    </row>
    <row r="357" spans="10:11">
      <c r="J357" s="51" t="str">
        <f t="shared" si="62"/>
        <v>-</v>
      </c>
      <c r="K357" s="51"/>
    </row>
    <row r="358" spans="10:11">
      <c r="J358" s="51" t="str">
        <f t="shared" si="62"/>
        <v>-</v>
      </c>
      <c r="K358" s="51"/>
    </row>
    <row r="359" spans="10:11">
      <c r="J359" s="51" t="str">
        <f t="shared" si="62"/>
        <v>-</v>
      </c>
      <c r="K359" s="51"/>
    </row>
    <row r="360" spans="10:11">
      <c r="J360" s="51" t="str">
        <f t="shared" si="62"/>
        <v>-</v>
      </c>
      <c r="K360" s="51"/>
    </row>
    <row r="361" spans="10:11">
      <c r="J361" s="51" t="str">
        <f t="shared" si="62"/>
        <v>-</v>
      </c>
      <c r="K361" s="51"/>
    </row>
    <row r="362" spans="10:11">
      <c r="J362" s="51" t="str">
        <f t="shared" si="62"/>
        <v>-</v>
      </c>
      <c r="K362" s="51"/>
    </row>
    <row r="363" spans="10:11">
      <c r="J363" s="51" t="str">
        <f t="shared" si="62"/>
        <v>-</v>
      </c>
      <c r="K363" s="51"/>
    </row>
    <row r="364" spans="10:11">
      <c r="J364" s="51" t="str">
        <f t="shared" si="62"/>
        <v>-</v>
      </c>
      <c r="K364" s="51"/>
    </row>
    <row r="365" spans="10:11">
      <c r="J365" s="51" t="str">
        <f t="shared" si="62"/>
        <v>-</v>
      </c>
      <c r="K365" s="51"/>
    </row>
    <row r="366" spans="10:11">
      <c r="J366" s="51" t="str">
        <f t="shared" si="62"/>
        <v>-</v>
      </c>
      <c r="K366" s="51"/>
    </row>
    <row r="367" spans="10:11">
      <c r="J367" s="51" t="str">
        <f t="shared" si="62"/>
        <v>-</v>
      </c>
      <c r="K367" s="51"/>
    </row>
    <row r="368" spans="10:11">
      <c r="J368" s="51" t="str">
        <f t="shared" si="62"/>
        <v>-</v>
      </c>
      <c r="K368" s="51"/>
    </row>
    <row r="369" spans="10:11">
      <c r="J369" s="51" t="str">
        <f t="shared" si="62"/>
        <v>-</v>
      </c>
      <c r="K369" s="51"/>
    </row>
    <row r="370" spans="10:11">
      <c r="J370" s="51" t="str">
        <f t="shared" si="62"/>
        <v>-</v>
      </c>
      <c r="K370" s="51"/>
    </row>
    <row r="371" spans="10:11">
      <c r="J371" s="51" t="str">
        <f t="shared" si="62"/>
        <v>-</v>
      </c>
      <c r="K371" s="51"/>
    </row>
    <row r="372" spans="10:11">
      <c r="J372" s="51" t="str">
        <f t="shared" si="62"/>
        <v>-</v>
      </c>
      <c r="K372" s="51"/>
    </row>
    <row r="373" spans="10:11">
      <c r="J373" s="51" t="str">
        <f t="shared" si="62"/>
        <v>-</v>
      </c>
      <c r="K373" s="51"/>
    </row>
    <row r="374" spans="10:11">
      <c r="J374" s="51" t="str">
        <f t="shared" si="62"/>
        <v>-</v>
      </c>
      <c r="K374" s="51"/>
    </row>
    <row r="375" spans="10:11">
      <c r="J375" s="51" t="str">
        <f t="shared" si="62"/>
        <v>-</v>
      </c>
      <c r="K375" s="51"/>
    </row>
    <row r="376" spans="10:11">
      <c r="J376" s="51" t="str">
        <f t="shared" si="62"/>
        <v>-</v>
      </c>
      <c r="K376" s="51"/>
    </row>
    <row r="377" spans="10:11">
      <c r="J377" s="51" t="str">
        <f t="shared" si="62"/>
        <v>-</v>
      </c>
      <c r="K377" s="51"/>
    </row>
    <row r="378" spans="10:11">
      <c r="J378" s="51" t="str">
        <f t="shared" si="62"/>
        <v>-</v>
      </c>
      <c r="K378" s="51"/>
    </row>
    <row r="379" spans="10:11">
      <c r="J379" s="51" t="str">
        <f t="shared" si="62"/>
        <v>-</v>
      </c>
      <c r="K379" s="51"/>
    </row>
    <row r="380" spans="10:11">
      <c r="J380" s="51" t="str">
        <f t="shared" si="62"/>
        <v>-</v>
      </c>
      <c r="K380" s="51"/>
    </row>
    <row r="381" spans="10:11">
      <c r="J381" s="51" t="str">
        <f t="shared" si="62"/>
        <v>-</v>
      </c>
      <c r="K381" s="51"/>
    </row>
    <row r="382" spans="10:11">
      <c r="J382" s="51" t="str">
        <f t="shared" si="62"/>
        <v>-</v>
      </c>
      <c r="K382" s="51"/>
    </row>
    <row r="383" spans="10:11">
      <c r="J383" s="51" t="str">
        <f t="shared" si="62"/>
        <v>-</v>
      </c>
      <c r="K383" s="51"/>
    </row>
    <row r="384" spans="10:11">
      <c r="J384" s="51" t="str">
        <f t="shared" si="62"/>
        <v>-</v>
      </c>
      <c r="K384" s="51"/>
    </row>
    <row r="385" spans="10:11">
      <c r="J385" s="51" t="str">
        <f t="shared" si="62"/>
        <v>-</v>
      </c>
      <c r="K385" s="51"/>
    </row>
    <row r="386" spans="10:11">
      <c r="J386" s="51" t="str">
        <f t="shared" si="62"/>
        <v>-</v>
      </c>
      <c r="K386" s="51"/>
    </row>
    <row r="387" spans="10:11">
      <c r="J387" s="51" t="str">
        <f t="shared" si="62"/>
        <v>-</v>
      </c>
      <c r="K387" s="51"/>
    </row>
    <row r="388" spans="10:11">
      <c r="J388" s="51" t="str">
        <f t="shared" si="62"/>
        <v>-</v>
      </c>
      <c r="K388" s="51"/>
    </row>
    <row r="389" spans="10:11">
      <c r="J389" s="51" t="str">
        <f t="shared" si="62"/>
        <v>-</v>
      </c>
      <c r="K389" s="51"/>
    </row>
    <row r="390" spans="10:11">
      <c r="J390" s="51" t="str">
        <f t="shared" si="62"/>
        <v>-</v>
      </c>
      <c r="K390" s="51"/>
    </row>
    <row r="391" spans="10:11">
      <c r="J391" s="51" t="str">
        <f t="shared" si="62"/>
        <v>-</v>
      </c>
      <c r="K391" s="51"/>
    </row>
    <row r="392" spans="10:11">
      <c r="J392" s="51" t="str">
        <f t="shared" si="62"/>
        <v>-</v>
      </c>
      <c r="K392" s="51"/>
    </row>
    <row r="393" spans="10:11">
      <c r="J393" s="51" t="str">
        <f t="shared" si="62"/>
        <v>-</v>
      </c>
      <c r="K393" s="51"/>
    </row>
    <row r="394" spans="10:11">
      <c r="J394" s="51" t="str">
        <f t="shared" si="62"/>
        <v>-</v>
      </c>
      <c r="K394" s="51"/>
    </row>
    <row r="395" spans="10:11">
      <c r="J395" s="51" t="str">
        <f t="shared" si="62"/>
        <v>-</v>
      </c>
      <c r="K395" s="51"/>
    </row>
    <row r="396" spans="10:11">
      <c r="J396" s="51" t="str">
        <f t="shared" si="62"/>
        <v>-</v>
      </c>
      <c r="K396" s="51"/>
    </row>
    <row r="397" spans="10:11">
      <c r="J397" s="51" t="str">
        <f t="shared" si="62"/>
        <v>-</v>
      </c>
      <c r="K397" s="51"/>
    </row>
    <row r="398" spans="10:11">
      <c r="J398" s="51" t="str">
        <f t="shared" si="62"/>
        <v>-</v>
      </c>
      <c r="K398" s="51"/>
    </row>
    <row r="399" spans="10:11">
      <c r="J399" s="51" t="str">
        <f t="shared" si="62"/>
        <v>-</v>
      </c>
      <c r="K399" s="51"/>
    </row>
    <row r="400" spans="10:11">
      <c r="J400" s="51" t="str">
        <f t="shared" si="62"/>
        <v>-</v>
      </c>
      <c r="K400" s="51"/>
    </row>
    <row r="401" spans="10:11">
      <c r="J401" s="51" t="str">
        <f t="shared" si="62"/>
        <v>-</v>
      </c>
      <c r="K401" s="51"/>
    </row>
    <row r="402" spans="10:11">
      <c r="J402" s="51" t="str">
        <f t="shared" si="62"/>
        <v>-</v>
      </c>
      <c r="K402" s="51"/>
    </row>
    <row r="403" spans="10:11">
      <c r="J403" s="51" t="str">
        <f t="shared" si="62"/>
        <v>-</v>
      </c>
      <c r="K403" s="51"/>
    </row>
    <row r="404" spans="10:11">
      <c r="J404" s="51" t="str">
        <f t="shared" si="62"/>
        <v>-</v>
      </c>
      <c r="K404" s="51"/>
    </row>
    <row r="405" spans="10:11">
      <c r="J405" s="51" t="str">
        <f t="shared" si="62"/>
        <v>-</v>
      </c>
      <c r="K405" s="51"/>
    </row>
    <row r="406" spans="10:11">
      <c r="J406" s="51" t="str">
        <f t="shared" si="62"/>
        <v>-</v>
      </c>
      <c r="K406" s="51"/>
    </row>
    <row r="407" spans="10:11">
      <c r="J407" s="51" t="str">
        <f t="shared" ref="J407:J470" si="63">CONCATENATE(H407,"-",I407)</f>
        <v>-</v>
      </c>
      <c r="K407" s="51"/>
    </row>
    <row r="408" spans="10:11">
      <c r="J408" s="51" t="str">
        <f t="shared" si="63"/>
        <v>-</v>
      </c>
      <c r="K408" s="51"/>
    </row>
    <row r="409" spans="10:11">
      <c r="J409" s="51" t="str">
        <f t="shared" si="63"/>
        <v>-</v>
      </c>
      <c r="K409" s="51"/>
    </row>
    <row r="410" spans="10:11">
      <c r="J410" s="51" t="str">
        <f t="shared" si="63"/>
        <v>-</v>
      </c>
      <c r="K410" s="51"/>
    </row>
    <row r="411" spans="10:11">
      <c r="J411" s="51" t="str">
        <f t="shared" si="63"/>
        <v>-</v>
      </c>
      <c r="K411" s="51"/>
    </row>
    <row r="412" spans="10:11">
      <c r="J412" s="51" t="str">
        <f t="shared" si="63"/>
        <v>-</v>
      </c>
      <c r="K412" s="51"/>
    </row>
    <row r="413" spans="10:11">
      <c r="J413" s="51" t="str">
        <f t="shared" si="63"/>
        <v>-</v>
      </c>
      <c r="K413" s="51"/>
    </row>
    <row r="414" spans="10:11">
      <c r="J414" s="51" t="str">
        <f t="shared" si="63"/>
        <v>-</v>
      </c>
      <c r="K414" s="51"/>
    </row>
    <row r="415" spans="10:11">
      <c r="J415" s="51" t="str">
        <f t="shared" si="63"/>
        <v>-</v>
      </c>
      <c r="K415" s="51"/>
    </row>
    <row r="416" spans="10:11">
      <c r="J416" s="51" t="str">
        <f t="shared" si="63"/>
        <v>-</v>
      </c>
      <c r="K416" s="51"/>
    </row>
    <row r="417" spans="10:11">
      <c r="J417" s="51" t="str">
        <f t="shared" si="63"/>
        <v>-</v>
      </c>
      <c r="K417" s="51"/>
    </row>
    <row r="418" spans="10:11">
      <c r="J418" s="51" t="str">
        <f t="shared" si="63"/>
        <v>-</v>
      </c>
      <c r="K418" s="51"/>
    </row>
    <row r="419" spans="10:11">
      <c r="J419" s="51" t="str">
        <f t="shared" si="63"/>
        <v>-</v>
      </c>
      <c r="K419" s="51"/>
    </row>
    <row r="420" spans="10:11">
      <c r="J420" s="51" t="str">
        <f t="shared" si="63"/>
        <v>-</v>
      </c>
      <c r="K420" s="51"/>
    </row>
    <row r="421" spans="10:11">
      <c r="J421" s="51" t="str">
        <f t="shared" si="63"/>
        <v>-</v>
      </c>
      <c r="K421" s="51"/>
    </row>
    <row r="422" spans="10:11">
      <c r="J422" s="51" t="str">
        <f t="shared" si="63"/>
        <v>-</v>
      </c>
      <c r="K422" s="51"/>
    </row>
    <row r="423" spans="10:11">
      <c r="J423" s="51" t="str">
        <f t="shared" si="63"/>
        <v>-</v>
      </c>
      <c r="K423" s="51"/>
    </row>
    <row r="424" spans="10:11">
      <c r="J424" s="51" t="str">
        <f t="shared" si="63"/>
        <v>-</v>
      </c>
      <c r="K424" s="51"/>
    </row>
    <row r="425" spans="10:11">
      <c r="J425" s="51" t="str">
        <f t="shared" si="63"/>
        <v>-</v>
      </c>
      <c r="K425" s="51"/>
    </row>
    <row r="426" spans="10:11">
      <c r="J426" s="51" t="str">
        <f t="shared" si="63"/>
        <v>-</v>
      </c>
      <c r="K426" s="51"/>
    </row>
    <row r="427" spans="10:11">
      <c r="J427" s="51" t="str">
        <f t="shared" si="63"/>
        <v>-</v>
      </c>
      <c r="K427" s="51"/>
    </row>
    <row r="428" spans="10:11">
      <c r="J428" s="51" t="str">
        <f t="shared" si="63"/>
        <v>-</v>
      </c>
      <c r="K428" s="51"/>
    </row>
    <row r="429" spans="10:11">
      <c r="J429" s="51" t="str">
        <f t="shared" si="63"/>
        <v>-</v>
      </c>
      <c r="K429" s="51"/>
    </row>
    <row r="430" spans="10:11">
      <c r="J430" s="51" t="str">
        <f t="shared" si="63"/>
        <v>-</v>
      </c>
      <c r="K430" s="51"/>
    </row>
    <row r="431" spans="10:11">
      <c r="J431" s="51" t="str">
        <f t="shared" si="63"/>
        <v>-</v>
      </c>
      <c r="K431" s="51"/>
    </row>
    <row r="432" spans="10:11">
      <c r="J432" s="51" t="str">
        <f t="shared" si="63"/>
        <v>-</v>
      </c>
      <c r="K432" s="51"/>
    </row>
    <row r="433" spans="10:11">
      <c r="J433" s="51" t="str">
        <f t="shared" si="63"/>
        <v>-</v>
      </c>
      <c r="K433" s="51"/>
    </row>
    <row r="434" spans="10:11">
      <c r="J434" s="51" t="str">
        <f t="shared" si="63"/>
        <v>-</v>
      </c>
      <c r="K434" s="51"/>
    </row>
    <row r="435" spans="10:11">
      <c r="J435" s="51" t="str">
        <f t="shared" si="63"/>
        <v>-</v>
      </c>
      <c r="K435" s="51"/>
    </row>
    <row r="436" spans="10:11">
      <c r="J436" s="51" t="str">
        <f t="shared" si="63"/>
        <v>-</v>
      </c>
      <c r="K436" s="51"/>
    </row>
    <row r="437" spans="10:11">
      <c r="J437" s="51" t="str">
        <f t="shared" si="63"/>
        <v>-</v>
      </c>
      <c r="K437" s="51"/>
    </row>
    <row r="438" spans="10:11">
      <c r="J438" s="51" t="str">
        <f t="shared" si="63"/>
        <v>-</v>
      </c>
      <c r="K438" s="51"/>
    </row>
    <row r="439" spans="10:11">
      <c r="J439" s="51" t="str">
        <f t="shared" si="63"/>
        <v>-</v>
      </c>
      <c r="K439" s="51"/>
    </row>
    <row r="440" spans="10:11">
      <c r="J440" s="51" t="str">
        <f t="shared" si="63"/>
        <v>-</v>
      </c>
      <c r="K440" s="51"/>
    </row>
    <row r="441" spans="10:11">
      <c r="J441" s="51" t="str">
        <f t="shared" si="63"/>
        <v>-</v>
      </c>
      <c r="K441" s="51"/>
    </row>
    <row r="442" spans="10:11">
      <c r="J442" s="51" t="str">
        <f t="shared" si="63"/>
        <v>-</v>
      </c>
      <c r="K442" s="51"/>
    </row>
    <row r="443" spans="10:11">
      <c r="J443" s="51" t="str">
        <f t="shared" si="63"/>
        <v>-</v>
      </c>
      <c r="K443" s="51"/>
    </row>
    <row r="444" spans="10:11">
      <c r="J444" s="51" t="str">
        <f t="shared" si="63"/>
        <v>-</v>
      </c>
      <c r="K444" s="51"/>
    </row>
    <row r="445" spans="10:11">
      <c r="J445" s="51" t="str">
        <f t="shared" si="63"/>
        <v>-</v>
      </c>
      <c r="K445" s="51"/>
    </row>
    <row r="446" spans="10:11">
      <c r="J446" s="51" t="str">
        <f t="shared" si="63"/>
        <v>-</v>
      </c>
      <c r="K446" s="51"/>
    </row>
    <row r="447" spans="10:11">
      <c r="J447" s="51" t="str">
        <f t="shared" si="63"/>
        <v>-</v>
      </c>
      <c r="K447" s="51"/>
    </row>
    <row r="448" spans="10:11">
      <c r="J448" s="51" t="str">
        <f t="shared" si="63"/>
        <v>-</v>
      </c>
      <c r="K448" s="51"/>
    </row>
    <row r="449" spans="10:11">
      <c r="J449" s="51" t="str">
        <f t="shared" si="63"/>
        <v>-</v>
      </c>
      <c r="K449" s="51"/>
    </row>
    <row r="450" spans="10:11">
      <c r="J450" s="51" t="str">
        <f t="shared" si="63"/>
        <v>-</v>
      </c>
      <c r="K450" s="51"/>
    </row>
    <row r="451" spans="10:11">
      <c r="J451" s="51" t="str">
        <f t="shared" si="63"/>
        <v>-</v>
      </c>
      <c r="K451" s="51"/>
    </row>
    <row r="452" spans="10:11">
      <c r="J452" s="51" t="str">
        <f t="shared" si="63"/>
        <v>-</v>
      </c>
      <c r="K452" s="51"/>
    </row>
    <row r="453" spans="10:11">
      <c r="J453" s="51" t="str">
        <f t="shared" si="63"/>
        <v>-</v>
      </c>
      <c r="K453" s="51"/>
    </row>
    <row r="454" spans="10:11">
      <c r="J454" s="51" t="str">
        <f t="shared" si="63"/>
        <v>-</v>
      </c>
      <c r="K454" s="51"/>
    </row>
    <row r="455" spans="10:11">
      <c r="J455" s="51" t="str">
        <f t="shared" si="63"/>
        <v>-</v>
      </c>
      <c r="K455" s="51"/>
    </row>
    <row r="456" spans="10:11">
      <c r="J456" s="51" t="str">
        <f t="shared" si="63"/>
        <v>-</v>
      </c>
      <c r="K456" s="51"/>
    </row>
    <row r="457" spans="10:11">
      <c r="J457" s="51" t="str">
        <f t="shared" si="63"/>
        <v>-</v>
      </c>
      <c r="K457" s="51"/>
    </row>
    <row r="458" spans="10:11">
      <c r="J458" s="51" t="str">
        <f t="shared" si="63"/>
        <v>-</v>
      </c>
      <c r="K458" s="51"/>
    </row>
    <row r="459" spans="10:11">
      <c r="J459" s="51" t="str">
        <f t="shared" si="63"/>
        <v>-</v>
      </c>
      <c r="K459" s="51"/>
    </row>
    <row r="460" spans="10:11">
      <c r="J460" s="51" t="str">
        <f t="shared" si="63"/>
        <v>-</v>
      </c>
      <c r="K460" s="51"/>
    </row>
    <row r="461" spans="10:11">
      <c r="J461" s="51" t="str">
        <f t="shared" si="63"/>
        <v>-</v>
      </c>
      <c r="K461" s="51"/>
    </row>
    <row r="462" spans="10:11">
      <c r="J462" s="51" t="str">
        <f t="shared" si="63"/>
        <v>-</v>
      </c>
      <c r="K462" s="51"/>
    </row>
    <row r="463" spans="10:11">
      <c r="J463" s="51" t="str">
        <f t="shared" si="63"/>
        <v>-</v>
      </c>
      <c r="K463" s="51"/>
    </row>
    <row r="464" spans="10:11">
      <c r="J464" s="51" t="str">
        <f t="shared" si="63"/>
        <v>-</v>
      </c>
      <c r="K464" s="51"/>
    </row>
    <row r="465" spans="10:11">
      <c r="J465" s="51" t="str">
        <f t="shared" si="63"/>
        <v>-</v>
      </c>
      <c r="K465" s="51"/>
    </row>
    <row r="466" spans="10:11">
      <c r="J466" s="51" t="str">
        <f t="shared" si="63"/>
        <v>-</v>
      </c>
      <c r="K466" s="51"/>
    </row>
    <row r="467" spans="10:11">
      <c r="J467" s="51" t="str">
        <f t="shared" si="63"/>
        <v>-</v>
      </c>
      <c r="K467" s="51"/>
    </row>
    <row r="468" spans="10:11">
      <c r="J468" s="51" t="str">
        <f t="shared" si="63"/>
        <v>-</v>
      </c>
      <c r="K468" s="51"/>
    </row>
    <row r="469" spans="10:11">
      <c r="J469" s="51" t="str">
        <f t="shared" si="63"/>
        <v>-</v>
      </c>
      <c r="K469" s="51"/>
    </row>
    <row r="470" spans="10:11">
      <c r="J470" s="51" t="str">
        <f t="shared" si="63"/>
        <v>-</v>
      </c>
      <c r="K470" s="51"/>
    </row>
    <row r="471" spans="10:11">
      <c r="J471" s="51" t="str">
        <f t="shared" ref="J471:J534" si="64">CONCATENATE(H471,"-",I471)</f>
        <v>-</v>
      </c>
      <c r="K471" s="51"/>
    </row>
    <row r="472" spans="10:11">
      <c r="J472" s="51" t="str">
        <f t="shared" si="64"/>
        <v>-</v>
      </c>
      <c r="K472" s="51"/>
    </row>
    <row r="473" spans="10:11">
      <c r="J473" s="51" t="str">
        <f t="shared" si="64"/>
        <v>-</v>
      </c>
      <c r="K473" s="51"/>
    </row>
    <row r="474" spans="10:11">
      <c r="J474" s="51" t="str">
        <f t="shared" si="64"/>
        <v>-</v>
      </c>
      <c r="K474" s="51"/>
    </row>
    <row r="475" spans="10:11">
      <c r="J475" s="51" t="str">
        <f t="shared" si="64"/>
        <v>-</v>
      </c>
      <c r="K475" s="51"/>
    </row>
    <row r="476" spans="10:11">
      <c r="J476" s="51" t="str">
        <f t="shared" si="64"/>
        <v>-</v>
      </c>
      <c r="K476" s="51"/>
    </row>
    <row r="477" spans="10:11">
      <c r="J477" s="51" t="str">
        <f t="shared" si="64"/>
        <v>-</v>
      </c>
      <c r="K477" s="51"/>
    </row>
    <row r="478" spans="10:11">
      <c r="J478" s="51" t="str">
        <f t="shared" si="64"/>
        <v>-</v>
      </c>
      <c r="K478" s="51"/>
    </row>
    <row r="479" spans="10:11">
      <c r="J479" s="51" t="str">
        <f t="shared" si="64"/>
        <v>-</v>
      </c>
      <c r="K479" s="51"/>
    </row>
    <row r="480" spans="10:11">
      <c r="J480" s="51" t="str">
        <f t="shared" si="64"/>
        <v>-</v>
      </c>
      <c r="K480" s="51"/>
    </row>
    <row r="481" spans="10:11">
      <c r="J481" s="51" t="str">
        <f t="shared" si="64"/>
        <v>-</v>
      </c>
      <c r="K481" s="51"/>
    </row>
    <row r="482" spans="10:11">
      <c r="J482" s="51" t="str">
        <f t="shared" si="64"/>
        <v>-</v>
      </c>
      <c r="K482" s="51"/>
    </row>
    <row r="483" spans="10:11">
      <c r="J483" s="51" t="str">
        <f t="shared" si="64"/>
        <v>-</v>
      </c>
      <c r="K483" s="51"/>
    </row>
    <row r="484" spans="10:11">
      <c r="J484" s="51" t="str">
        <f t="shared" si="64"/>
        <v>-</v>
      </c>
      <c r="K484" s="51"/>
    </row>
    <row r="485" spans="10:11">
      <c r="J485" s="51" t="str">
        <f t="shared" si="64"/>
        <v>-</v>
      </c>
      <c r="K485" s="51"/>
    </row>
    <row r="486" spans="10:11">
      <c r="J486" s="51" t="str">
        <f t="shared" si="64"/>
        <v>-</v>
      </c>
      <c r="K486" s="51"/>
    </row>
    <row r="487" spans="10:11">
      <c r="J487" s="51" t="str">
        <f t="shared" si="64"/>
        <v>-</v>
      </c>
      <c r="K487" s="51"/>
    </row>
    <row r="488" spans="10:11">
      <c r="J488" s="51" t="str">
        <f t="shared" si="64"/>
        <v>-</v>
      </c>
      <c r="K488" s="51"/>
    </row>
    <row r="489" spans="10:11">
      <c r="J489" s="51" t="str">
        <f t="shared" si="64"/>
        <v>-</v>
      </c>
      <c r="K489" s="51"/>
    </row>
    <row r="490" spans="10:11">
      <c r="J490" s="51" t="str">
        <f t="shared" si="64"/>
        <v>-</v>
      </c>
      <c r="K490" s="51"/>
    </row>
    <row r="491" spans="10:11">
      <c r="J491" s="51" t="str">
        <f t="shared" si="64"/>
        <v>-</v>
      </c>
      <c r="K491" s="51"/>
    </row>
    <row r="492" spans="10:11">
      <c r="J492" s="51" t="str">
        <f t="shared" si="64"/>
        <v>-</v>
      </c>
      <c r="K492" s="51"/>
    </row>
    <row r="493" spans="10:11">
      <c r="J493" s="51" t="str">
        <f t="shared" si="64"/>
        <v>-</v>
      </c>
      <c r="K493" s="51"/>
    </row>
    <row r="494" spans="10:11">
      <c r="J494" s="51" t="str">
        <f t="shared" si="64"/>
        <v>-</v>
      </c>
      <c r="K494" s="51"/>
    </row>
    <row r="495" spans="10:11">
      <c r="J495" s="51" t="str">
        <f t="shared" si="64"/>
        <v>-</v>
      </c>
      <c r="K495" s="51"/>
    </row>
    <row r="496" spans="10:11">
      <c r="J496" s="51" t="str">
        <f t="shared" si="64"/>
        <v>-</v>
      </c>
      <c r="K496" s="51"/>
    </row>
    <row r="497" spans="10:11">
      <c r="J497" s="51" t="str">
        <f t="shared" si="64"/>
        <v>-</v>
      </c>
      <c r="K497" s="51"/>
    </row>
    <row r="498" spans="10:11">
      <c r="J498" s="51" t="str">
        <f t="shared" si="64"/>
        <v>-</v>
      </c>
      <c r="K498" s="51"/>
    </row>
    <row r="499" spans="10:11">
      <c r="J499" s="51" t="str">
        <f t="shared" si="64"/>
        <v>-</v>
      </c>
      <c r="K499" s="51"/>
    </row>
    <row r="500" spans="10:11">
      <c r="J500" s="51" t="str">
        <f t="shared" si="64"/>
        <v>-</v>
      </c>
      <c r="K500" s="51"/>
    </row>
    <row r="501" spans="10:11">
      <c r="J501" s="51" t="str">
        <f t="shared" si="64"/>
        <v>-</v>
      </c>
      <c r="K501" s="51"/>
    </row>
    <row r="502" spans="10:11">
      <c r="J502" s="51" t="str">
        <f t="shared" si="64"/>
        <v>-</v>
      </c>
      <c r="K502" s="51"/>
    </row>
    <row r="503" spans="10:11">
      <c r="J503" s="51" t="str">
        <f t="shared" si="64"/>
        <v>-</v>
      </c>
      <c r="K503" s="51"/>
    </row>
    <row r="504" spans="10:11">
      <c r="J504" s="51" t="str">
        <f t="shared" si="64"/>
        <v>-</v>
      </c>
      <c r="K504" s="51"/>
    </row>
    <row r="505" spans="10:11">
      <c r="J505" s="51" t="str">
        <f t="shared" si="64"/>
        <v>-</v>
      </c>
      <c r="K505" s="51"/>
    </row>
    <row r="506" spans="10:11">
      <c r="J506" s="51" t="str">
        <f t="shared" si="64"/>
        <v>-</v>
      </c>
      <c r="K506" s="51"/>
    </row>
    <row r="507" spans="10:11">
      <c r="J507" s="51" t="str">
        <f t="shared" si="64"/>
        <v>-</v>
      </c>
      <c r="K507" s="51"/>
    </row>
    <row r="508" spans="10:11">
      <c r="J508" s="51" t="str">
        <f t="shared" si="64"/>
        <v>-</v>
      </c>
      <c r="K508" s="51"/>
    </row>
    <row r="509" spans="10:11">
      <c r="J509" s="51" t="str">
        <f t="shared" si="64"/>
        <v>-</v>
      </c>
      <c r="K509" s="51"/>
    </row>
    <row r="510" spans="10:11">
      <c r="J510" s="51" t="str">
        <f t="shared" si="64"/>
        <v>-</v>
      </c>
      <c r="K510" s="51"/>
    </row>
    <row r="511" spans="10:11">
      <c r="J511" s="51" t="str">
        <f t="shared" si="64"/>
        <v>-</v>
      </c>
      <c r="K511" s="51"/>
    </row>
    <row r="512" spans="10:11">
      <c r="J512" s="51" t="str">
        <f t="shared" si="64"/>
        <v>-</v>
      </c>
      <c r="K512" s="51"/>
    </row>
    <row r="513" spans="10:11">
      <c r="J513" s="51" t="str">
        <f t="shared" si="64"/>
        <v>-</v>
      </c>
      <c r="K513" s="51"/>
    </row>
    <row r="514" spans="10:11">
      <c r="J514" s="51" t="str">
        <f t="shared" si="64"/>
        <v>-</v>
      </c>
      <c r="K514" s="51"/>
    </row>
    <row r="515" spans="10:11">
      <c r="J515" s="51" t="str">
        <f t="shared" si="64"/>
        <v>-</v>
      </c>
      <c r="K515" s="51"/>
    </row>
    <row r="516" spans="10:11">
      <c r="J516" s="51" t="str">
        <f t="shared" si="64"/>
        <v>-</v>
      </c>
      <c r="K516" s="51"/>
    </row>
    <row r="517" spans="10:11">
      <c r="J517" s="51" t="str">
        <f t="shared" si="64"/>
        <v>-</v>
      </c>
      <c r="K517" s="51"/>
    </row>
    <row r="518" spans="10:11">
      <c r="J518" s="51" t="str">
        <f t="shared" si="64"/>
        <v>-</v>
      </c>
      <c r="K518" s="51"/>
    </row>
    <row r="519" spans="10:11">
      <c r="J519" s="51" t="str">
        <f t="shared" si="64"/>
        <v>-</v>
      </c>
      <c r="K519" s="51"/>
    </row>
    <row r="520" spans="10:11">
      <c r="J520" s="51" t="str">
        <f t="shared" si="64"/>
        <v>-</v>
      </c>
      <c r="K520" s="51"/>
    </row>
    <row r="521" spans="10:11">
      <c r="J521" s="51" t="str">
        <f t="shared" si="64"/>
        <v>-</v>
      </c>
      <c r="K521" s="51"/>
    </row>
    <row r="522" spans="10:11">
      <c r="J522" s="51" t="str">
        <f t="shared" si="64"/>
        <v>-</v>
      </c>
      <c r="K522" s="51"/>
    </row>
    <row r="523" spans="10:11">
      <c r="J523" s="51" t="str">
        <f t="shared" si="64"/>
        <v>-</v>
      </c>
      <c r="K523" s="51"/>
    </row>
    <row r="524" spans="10:11">
      <c r="J524" s="51" t="str">
        <f t="shared" si="64"/>
        <v>-</v>
      </c>
      <c r="K524" s="51"/>
    </row>
    <row r="525" spans="10:11">
      <c r="J525" s="51" t="str">
        <f t="shared" si="64"/>
        <v>-</v>
      </c>
      <c r="K525" s="51"/>
    </row>
    <row r="526" spans="10:11">
      <c r="J526" s="51" t="str">
        <f t="shared" si="64"/>
        <v>-</v>
      </c>
      <c r="K526" s="51"/>
    </row>
    <row r="527" spans="10:11">
      <c r="J527" s="51" t="str">
        <f t="shared" si="64"/>
        <v>-</v>
      </c>
      <c r="K527" s="51"/>
    </row>
    <row r="528" spans="10:11">
      <c r="J528" s="51" t="str">
        <f t="shared" si="64"/>
        <v>-</v>
      </c>
      <c r="K528" s="51"/>
    </row>
    <row r="529" spans="10:11">
      <c r="J529" s="51" t="str">
        <f t="shared" si="64"/>
        <v>-</v>
      </c>
      <c r="K529" s="51"/>
    </row>
    <row r="530" spans="10:11">
      <c r="J530" s="51" t="str">
        <f t="shared" si="64"/>
        <v>-</v>
      </c>
      <c r="K530" s="51"/>
    </row>
    <row r="531" spans="10:11">
      <c r="J531" s="51" t="str">
        <f t="shared" si="64"/>
        <v>-</v>
      </c>
      <c r="K531" s="51"/>
    </row>
    <row r="532" spans="10:11">
      <c r="J532" s="51" t="str">
        <f t="shared" si="64"/>
        <v>-</v>
      </c>
      <c r="K532" s="51"/>
    </row>
    <row r="533" spans="10:11">
      <c r="J533" s="51" t="str">
        <f t="shared" si="64"/>
        <v>-</v>
      </c>
      <c r="K533" s="51"/>
    </row>
    <row r="534" spans="10:11">
      <c r="J534" s="51" t="str">
        <f t="shared" si="64"/>
        <v>-</v>
      </c>
      <c r="K534" s="51"/>
    </row>
    <row r="535" spans="10:11">
      <c r="J535" s="51" t="str">
        <f t="shared" ref="J535:J598" si="65">CONCATENATE(H535,"-",I535)</f>
        <v>-</v>
      </c>
      <c r="K535" s="51"/>
    </row>
    <row r="536" spans="10:11">
      <c r="J536" s="51" t="str">
        <f t="shared" si="65"/>
        <v>-</v>
      </c>
      <c r="K536" s="51"/>
    </row>
    <row r="537" spans="10:11">
      <c r="J537" s="51" t="str">
        <f t="shared" si="65"/>
        <v>-</v>
      </c>
      <c r="K537" s="51"/>
    </row>
    <row r="538" spans="10:11">
      <c r="J538" s="51" t="str">
        <f t="shared" si="65"/>
        <v>-</v>
      </c>
      <c r="K538" s="51"/>
    </row>
    <row r="539" spans="10:11">
      <c r="J539" s="51" t="str">
        <f t="shared" si="65"/>
        <v>-</v>
      </c>
      <c r="K539" s="51"/>
    </row>
    <row r="540" spans="10:11">
      <c r="J540" s="51" t="str">
        <f t="shared" si="65"/>
        <v>-</v>
      </c>
      <c r="K540" s="51"/>
    </row>
    <row r="541" spans="10:11">
      <c r="J541" s="51" t="str">
        <f t="shared" si="65"/>
        <v>-</v>
      </c>
      <c r="K541" s="51"/>
    </row>
    <row r="542" spans="10:11">
      <c r="J542" s="51" t="str">
        <f t="shared" si="65"/>
        <v>-</v>
      </c>
      <c r="K542" s="51"/>
    </row>
    <row r="543" spans="10:11">
      <c r="J543" s="51" t="str">
        <f t="shared" si="65"/>
        <v>-</v>
      </c>
      <c r="K543" s="51"/>
    </row>
    <row r="544" spans="10:11">
      <c r="J544" s="51" t="str">
        <f t="shared" si="65"/>
        <v>-</v>
      </c>
      <c r="K544" s="51"/>
    </row>
    <row r="545" spans="10:11">
      <c r="J545" s="51" t="str">
        <f t="shared" si="65"/>
        <v>-</v>
      </c>
      <c r="K545" s="51"/>
    </row>
    <row r="546" spans="10:11">
      <c r="J546" s="51" t="str">
        <f t="shared" si="65"/>
        <v>-</v>
      </c>
      <c r="K546" s="51"/>
    </row>
    <row r="547" spans="10:11">
      <c r="J547" s="51" t="str">
        <f t="shared" si="65"/>
        <v>-</v>
      </c>
      <c r="K547" s="51"/>
    </row>
    <row r="548" spans="10:11">
      <c r="J548" s="51" t="str">
        <f t="shared" si="65"/>
        <v>-</v>
      </c>
      <c r="K548" s="51"/>
    </row>
    <row r="549" spans="10:11">
      <c r="J549" s="51" t="str">
        <f t="shared" si="65"/>
        <v>-</v>
      </c>
      <c r="K549" s="51"/>
    </row>
    <row r="550" spans="10:11">
      <c r="J550" s="51" t="str">
        <f t="shared" si="65"/>
        <v>-</v>
      </c>
      <c r="K550" s="51"/>
    </row>
    <row r="551" spans="10:11">
      <c r="J551" s="51" t="str">
        <f t="shared" si="65"/>
        <v>-</v>
      </c>
      <c r="K551" s="51"/>
    </row>
    <row r="552" spans="10:11">
      <c r="J552" s="51" t="str">
        <f t="shared" si="65"/>
        <v>-</v>
      </c>
      <c r="K552" s="51"/>
    </row>
    <row r="553" spans="10:11">
      <c r="J553" s="51" t="str">
        <f t="shared" si="65"/>
        <v>-</v>
      </c>
      <c r="K553" s="51"/>
    </row>
    <row r="554" spans="10:11">
      <c r="J554" s="51" t="str">
        <f t="shared" si="65"/>
        <v>-</v>
      </c>
      <c r="K554" s="51"/>
    </row>
    <row r="555" spans="10:11">
      <c r="J555" s="51" t="str">
        <f t="shared" si="65"/>
        <v>-</v>
      </c>
      <c r="K555" s="51"/>
    </row>
    <row r="556" spans="10:11">
      <c r="J556" s="51" t="str">
        <f t="shared" si="65"/>
        <v>-</v>
      </c>
      <c r="K556" s="51"/>
    </row>
    <row r="557" spans="10:11">
      <c r="J557" s="51" t="str">
        <f t="shared" si="65"/>
        <v>-</v>
      </c>
      <c r="K557" s="51"/>
    </row>
    <row r="558" spans="10:11">
      <c r="J558" s="51" t="str">
        <f t="shared" si="65"/>
        <v>-</v>
      </c>
      <c r="K558" s="51"/>
    </row>
    <row r="559" spans="10:11">
      <c r="J559" s="51" t="str">
        <f t="shared" si="65"/>
        <v>-</v>
      </c>
      <c r="K559" s="51"/>
    </row>
    <row r="560" spans="10:11">
      <c r="J560" s="51" t="str">
        <f t="shared" si="65"/>
        <v>-</v>
      </c>
      <c r="K560" s="51"/>
    </row>
    <row r="561" spans="10:11">
      <c r="J561" s="51" t="str">
        <f t="shared" si="65"/>
        <v>-</v>
      </c>
      <c r="K561" s="51"/>
    </row>
    <row r="562" spans="10:11">
      <c r="J562" s="51" t="str">
        <f t="shared" si="65"/>
        <v>-</v>
      </c>
      <c r="K562" s="51"/>
    </row>
    <row r="563" spans="10:11">
      <c r="J563" s="51" t="str">
        <f t="shared" si="65"/>
        <v>-</v>
      </c>
      <c r="K563" s="51"/>
    </row>
    <row r="564" spans="10:11">
      <c r="J564" s="51" t="str">
        <f t="shared" si="65"/>
        <v>-</v>
      </c>
      <c r="K564" s="51"/>
    </row>
    <row r="565" spans="10:11">
      <c r="J565" s="51" t="str">
        <f t="shared" si="65"/>
        <v>-</v>
      </c>
      <c r="K565" s="51"/>
    </row>
    <row r="566" spans="10:11">
      <c r="J566" s="51" t="str">
        <f t="shared" si="65"/>
        <v>-</v>
      </c>
      <c r="K566" s="51"/>
    </row>
    <row r="567" spans="10:11">
      <c r="J567" s="51" t="str">
        <f t="shared" si="65"/>
        <v>-</v>
      </c>
      <c r="K567" s="51"/>
    </row>
    <row r="568" spans="10:11">
      <c r="J568" s="51" t="str">
        <f t="shared" si="65"/>
        <v>-</v>
      </c>
      <c r="K568" s="51"/>
    </row>
    <row r="569" spans="10:11">
      <c r="J569" s="51" t="str">
        <f t="shared" si="65"/>
        <v>-</v>
      </c>
      <c r="K569" s="51"/>
    </row>
    <row r="570" spans="10:11">
      <c r="J570" s="51" t="str">
        <f t="shared" si="65"/>
        <v>-</v>
      </c>
      <c r="K570" s="51"/>
    </row>
    <row r="571" spans="10:11">
      <c r="J571" s="51" t="str">
        <f t="shared" si="65"/>
        <v>-</v>
      </c>
      <c r="K571" s="51"/>
    </row>
    <row r="572" spans="10:11">
      <c r="J572" s="51" t="str">
        <f t="shared" si="65"/>
        <v>-</v>
      </c>
      <c r="K572" s="51"/>
    </row>
    <row r="573" spans="10:11">
      <c r="J573" s="51" t="str">
        <f t="shared" si="65"/>
        <v>-</v>
      </c>
      <c r="K573" s="51"/>
    </row>
    <row r="574" spans="10:11">
      <c r="J574" s="51" t="str">
        <f t="shared" si="65"/>
        <v>-</v>
      </c>
      <c r="K574" s="51"/>
    </row>
    <row r="575" spans="10:11">
      <c r="J575" s="51" t="str">
        <f t="shared" si="65"/>
        <v>-</v>
      </c>
      <c r="K575" s="51"/>
    </row>
    <row r="576" spans="10:11">
      <c r="J576" s="51" t="str">
        <f t="shared" si="65"/>
        <v>-</v>
      </c>
      <c r="K576" s="51"/>
    </row>
    <row r="577" spans="10:11">
      <c r="J577" s="51" t="str">
        <f t="shared" si="65"/>
        <v>-</v>
      </c>
      <c r="K577" s="51"/>
    </row>
    <row r="578" spans="10:11">
      <c r="J578" s="51" t="str">
        <f t="shared" si="65"/>
        <v>-</v>
      </c>
      <c r="K578" s="51"/>
    </row>
    <row r="579" spans="10:11">
      <c r="J579" s="51" t="str">
        <f t="shared" si="65"/>
        <v>-</v>
      </c>
      <c r="K579" s="51"/>
    </row>
    <row r="580" spans="10:11">
      <c r="J580" s="51" t="str">
        <f t="shared" si="65"/>
        <v>-</v>
      </c>
      <c r="K580" s="51"/>
    </row>
    <row r="581" spans="10:11">
      <c r="J581" s="51" t="str">
        <f t="shared" si="65"/>
        <v>-</v>
      </c>
      <c r="K581" s="51"/>
    </row>
    <row r="582" spans="10:11">
      <c r="J582" s="51" t="str">
        <f t="shared" si="65"/>
        <v>-</v>
      </c>
      <c r="K582" s="51"/>
    </row>
    <row r="583" spans="10:11">
      <c r="J583" s="51" t="str">
        <f t="shared" si="65"/>
        <v>-</v>
      </c>
      <c r="K583" s="51"/>
    </row>
    <row r="584" spans="10:11">
      <c r="J584" s="51" t="str">
        <f t="shared" si="65"/>
        <v>-</v>
      </c>
      <c r="K584" s="51"/>
    </row>
    <row r="585" spans="10:11">
      <c r="J585" s="51" t="str">
        <f t="shared" si="65"/>
        <v>-</v>
      </c>
      <c r="K585" s="51"/>
    </row>
    <row r="586" spans="10:11">
      <c r="J586" s="51" t="str">
        <f t="shared" si="65"/>
        <v>-</v>
      </c>
      <c r="K586" s="51"/>
    </row>
    <row r="587" spans="10:11">
      <c r="J587" s="51" t="str">
        <f t="shared" si="65"/>
        <v>-</v>
      </c>
      <c r="K587" s="51"/>
    </row>
    <row r="588" spans="10:11">
      <c r="J588" s="51" t="str">
        <f t="shared" si="65"/>
        <v>-</v>
      </c>
      <c r="K588" s="51"/>
    </row>
    <row r="589" spans="10:11">
      <c r="J589" s="51" t="str">
        <f t="shared" si="65"/>
        <v>-</v>
      </c>
      <c r="K589" s="51"/>
    </row>
    <row r="590" spans="10:11">
      <c r="J590" s="51" t="str">
        <f t="shared" si="65"/>
        <v>-</v>
      </c>
      <c r="K590" s="51"/>
    </row>
    <row r="591" spans="10:11">
      <c r="J591" s="51" t="str">
        <f t="shared" si="65"/>
        <v>-</v>
      </c>
      <c r="K591" s="51"/>
    </row>
    <row r="592" spans="10:11">
      <c r="J592" s="51" t="str">
        <f t="shared" si="65"/>
        <v>-</v>
      </c>
      <c r="K592" s="51"/>
    </row>
    <row r="593" spans="10:11">
      <c r="J593" s="51" t="str">
        <f t="shared" si="65"/>
        <v>-</v>
      </c>
      <c r="K593" s="51"/>
    </row>
    <row r="594" spans="10:11">
      <c r="J594" s="51" t="str">
        <f t="shared" si="65"/>
        <v>-</v>
      </c>
      <c r="K594" s="51"/>
    </row>
    <row r="595" spans="10:11">
      <c r="J595" s="51" t="str">
        <f t="shared" si="65"/>
        <v>-</v>
      </c>
      <c r="K595" s="51"/>
    </row>
    <row r="596" spans="10:11">
      <c r="J596" s="51" t="str">
        <f t="shared" si="65"/>
        <v>-</v>
      </c>
      <c r="K596" s="51"/>
    </row>
    <row r="597" spans="10:11">
      <c r="J597" s="51" t="str">
        <f t="shared" si="65"/>
        <v>-</v>
      </c>
      <c r="K597" s="51"/>
    </row>
    <row r="598" spans="10:11">
      <c r="J598" s="51" t="str">
        <f t="shared" si="65"/>
        <v>-</v>
      </c>
      <c r="K598" s="51"/>
    </row>
    <row r="599" spans="10:11">
      <c r="J599" s="51" t="str">
        <f t="shared" ref="J599:J662" si="66">CONCATENATE(H599,"-",I599)</f>
        <v>-</v>
      </c>
      <c r="K599" s="51"/>
    </row>
    <row r="600" spans="10:11">
      <c r="J600" s="51" t="str">
        <f t="shared" si="66"/>
        <v>-</v>
      </c>
      <c r="K600" s="51"/>
    </row>
    <row r="601" spans="10:11">
      <c r="J601" s="51" t="str">
        <f t="shared" si="66"/>
        <v>-</v>
      </c>
      <c r="K601" s="51"/>
    </row>
    <row r="602" spans="10:11">
      <c r="J602" s="51" t="str">
        <f t="shared" si="66"/>
        <v>-</v>
      </c>
      <c r="K602" s="51"/>
    </row>
    <row r="603" spans="10:11">
      <c r="J603" s="51" t="str">
        <f t="shared" si="66"/>
        <v>-</v>
      </c>
      <c r="K603" s="51"/>
    </row>
    <row r="604" spans="10:11">
      <c r="J604" s="51" t="str">
        <f t="shared" si="66"/>
        <v>-</v>
      </c>
      <c r="K604" s="51"/>
    </row>
    <row r="605" spans="10:11">
      <c r="J605" s="51" t="str">
        <f t="shared" si="66"/>
        <v>-</v>
      </c>
      <c r="K605" s="51"/>
    </row>
    <row r="606" spans="10:11">
      <c r="J606" s="51" t="str">
        <f t="shared" si="66"/>
        <v>-</v>
      </c>
      <c r="K606" s="51"/>
    </row>
    <row r="607" spans="10:11">
      <c r="J607" s="51" t="str">
        <f t="shared" si="66"/>
        <v>-</v>
      </c>
      <c r="K607" s="51"/>
    </row>
    <row r="608" spans="10:11">
      <c r="J608" s="51" t="str">
        <f t="shared" si="66"/>
        <v>-</v>
      </c>
      <c r="K608" s="51"/>
    </row>
    <row r="609" spans="10:11">
      <c r="J609" s="51" t="str">
        <f t="shared" si="66"/>
        <v>-</v>
      </c>
      <c r="K609" s="51"/>
    </row>
    <row r="610" spans="10:11">
      <c r="J610" s="51" t="str">
        <f t="shared" si="66"/>
        <v>-</v>
      </c>
      <c r="K610" s="51"/>
    </row>
    <row r="611" spans="10:11">
      <c r="J611" s="51" t="str">
        <f t="shared" si="66"/>
        <v>-</v>
      </c>
      <c r="K611" s="51"/>
    </row>
    <row r="612" spans="10:11">
      <c r="J612" s="51" t="str">
        <f t="shared" si="66"/>
        <v>-</v>
      </c>
      <c r="K612" s="51"/>
    </row>
    <row r="613" spans="10:11">
      <c r="J613" s="51" t="str">
        <f t="shared" si="66"/>
        <v>-</v>
      </c>
      <c r="K613" s="51"/>
    </row>
    <row r="614" spans="10:11">
      <c r="J614" s="51" t="str">
        <f t="shared" si="66"/>
        <v>-</v>
      </c>
      <c r="K614" s="51"/>
    </row>
    <row r="615" spans="10:11">
      <c r="J615" s="51" t="str">
        <f t="shared" si="66"/>
        <v>-</v>
      </c>
      <c r="K615" s="51"/>
    </row>
    <row r="616" spans="10:11">
      <c r="J616" s="51" t="str">
        <f t="shared" si="66"/>
        <v>-</v>
      </c>
      <c r="K616" s="51"/>
    </row>
    <row r="617" spans="10:11">
      <c r="J617" s="51" t="str">
        <f t="shared" si="66"/>
        <v>-</v>
      </c>
      <c r="K617" s="51"/>
    </row>
    <row r="618" spans="10:11">
      <c r="J618" s="51" t="str">
        <f t="shared" si="66"/>
        <v>-</v>
      </c>
      <c r="K618" s="51"/>
    </row>
    <row r="619" spans="10:11">
      <c r="J619" s="51" t="str">
        <f t="shared" si="66"/>
        <v>-</v>
      </c>
      <c r="K619" s="51"/>
    </row>
    <row r="620" spans="10:11">
      <c r="J620" s="51" t="str">
        <f t="shared" si="66"/>
        <v>-</v>
      </c>
      <c r="K620" s="51"/>
    </row>
    <row r="621" spans="10:11">
      <c r="J621" s="51" t="str">
        <f t="shared" si="66"/>
        <v>-</v>
      </c>
      <c r="K621" s="51"/>
    </row>
    <row r="622" spans="10:11">
      <c r="J622" s="51" t="str">
        <f t="shared" si="66"/>
        <v>-</v>
      </c>
      <c r="K622" s="51"/>
    </row>
    <row r="623" spans="10:11">
      <c r="J623" s="51" t="str">
        <f t="shared" si="66"/>
        <v>-</v>
      </c>
      <c r="K623" s="51"/>
    </row>
    <row r="624" spans="10:11">
      <c r="J624" s="51" t="str">
        <f t="shared" si="66"/>
        <v>-</v>
      </c>
      <c r="K624" s="51"/>
    </row>
    <row r="625" spans="10:11">
      <c r="J625" s="51" t="str">
        <f t="shared" si="66"/>
        <v>-</v>
      </c>
      <c r="K625" s="51"/>
    </row>
    <row r="626" spans="10:11">
      <c r="J626" s="51" t="str">
        <f t="shared" si="66"/>
        <v>-</v>
      </c>
      <c r="K626" s="51"/>
    </row>
    <row r="627" spans="10:11">
      <c r="J627" s="51" t="str">
        <f t="shared" si="66"/>
        <v>-</v>
      </c>
      <c r="K627" s="51"/>
    </row>
    <row r="628" spans="10:11">
      <c r="J628" s="51" t="str">
        <f t="shared" si="66"/>
        <v>-</v>
      </c>
      <c r="K628" s="51"/>
    </row>
    <row r="629" spans="10:11">
      <c r="J629" s="51" t="str">
        <f t="shared" si="66"/>
        <v>-</v>
      </c>
      <c r="K629" s="51"/>
    </row>
    <row r="630" spans="10:11">
      <c r="J630" s="51" t="str">
        <f t="shared" si="66"/>
        <v>-</v>
      </c>
      <c r="K630" s="51"/>
    </row>
    <row r="631" spans="10:11">
      <c r="J631" s="51" t="str">
        <f t="shared" si="66"/>
        <v>-</v>
      </c>
      <c r="K631" s="51"/>
    </row>
    <row r="632" spans="10:11">
      <c r="J632" s="51" t="str">
        <f t="shared" si="66"/>
        <v>-</v>
      </c>
      <c r="K632" s="51"/>
    </row>
    <row r="633" spans="10:11">
      <c r="J633" s="51" t="str">
        <f t="shared" si="66"/>
        <v>-</v>
      </c>
      <c r="K633" s="51"/>
    </row>
    <row r="634" spans="10:11">
      <c r="J634" s="51" t="str">
        <f t="shared" si="66"/>
        <v>-</v>
      </c>
      <c r="K634" s="51"/>
    </row>
    <row r="635" spans="10:11">
      <c r="J635" s="51" t="str">
        <f t="shared" si="66"/>
        <v>-</v>
      </c>
      <c r="K635" s="51"/>
    </row>
    <row r="636" spans="10:11">
      <c r="J636" s="51" t="str">
        <f t="shared" si="66"/>
        <v>-</v>
      </c>
      <c r="K636" s="51"/>
    </row>
    <row r="637" spans="10:11">
      <c r="J637" s="51" t="str">
        <f t="shared" si="66"/>
        <v>-</v>
      </c>
      <c r="K637" s="51"/>
    </row>
    <row r="638" spans="10:11">
      <c r="J638" s="51" t="str">
        <f t="shared" si="66"/>
        <v>-</v>
      </c>
      <c r="K638" s="51"/>
    </row>
    <row r="639" spans="10:11">
      <c r="J639" s="51" t="str">
        <f t="shared" si="66"/>
        <v>-</v>
      </c>
      <c r="K639" s="51"/>
    </row>
    <row r="640" spans="10:11">
      <c r="J640" s="51" t="str">
        <f t="shared" si="66"/>
        <v>-</v>
      </c>
      <c r="K640" s="51"/>
    </row>
    <row r="641" spans="10:11">
      <c r="J641" s="51" t="str">
        <f t="shared" si="66"/>
        <v>-</v>
      </c>
      <c r="K641" s="51"/>
    </row>
    <row r="642" spans="10:11">
      <c r="J642" s="51" t="str">
        <f t="shared" si="66"/>
        <v>-</v>
      </c>
      <c r="K642" s="51"/>
    </row>
    <row r="643" spans="10:11">
      <c r="J643" s="51" t="str">
        <f t="shared" si="66"/>
        <v>-</v>
      </c>
      <c r="K643" s="51"/>
    </row>
    <row r="644" spans="10:11">
      <c r="J644" s="51" t="str">
        <f t="shared" si="66"/>
        <v>-</v>
      </c>
      <c r="K644" s="51"/>
    </row>
    <row r="645" spans="10:11">
      <c r="J645" s="51" t="str">
        <f t="shared" si="66"/>
        <v>-</v>
      </c>
      <c r="K645" s="51"/>
    </row>
    <row r="646" spans="10:11">
      <c r="J646" s="51" t="str">
        <f t="shared" si="66"/>
        <v>-</v>
      </c>
      <c r="K646" s="51"/>
    </row>
    <row r="647" spans="10:11">
      <c r="J647" s="51" t="str">
        <f t="shared" si="66"/>
        <v>-</v>
      </c>
      <c r="K647" s="51"/>
    </row>
    <row r="648" spans="10:11">
      <c r="J648" s="51" t="str">
        <f t="shared" si="66"/>
        <v>-</v>
      </c>
      <c r="K648" s="51"/>
    </row>
    <row r="649" spans="10:11">
      <c r="J649" s="51" t="str">
        <f t="shared" si="66"/>
        <v>-</v>
      </c>
      <c r="K649" s="51"/>
    </row>
    <row r="650" spans="10:11">
      <c r="J650" s="51" t="str">
        <f t="shared" si="66"/>
        <v>-</v>
      </c>
      <c r="K650" s="51"/>
    </row>
    <row r="651" spans="10:11">
      <c r="J651" s="51" t="str">
        <f t="shared" si="66"/>
        <v>-</v>
      </c>
      <c r="K651" s="51"/>
    </row>
    <row r="652" spans="10:11">
      <c r="J652" s="51" t="str">
        <f t="shared" si="66"/>
        <v>-</v>
      </c>
      <c r="K652" s="51"/>
    </row>
    <row r="653" spans="10:11">
      <c r="J653" s="51" t="str">
        <f t="shared" si="66"/>
        <v>-</v>
      </c>
      <c r="K653" s="51"/>
    </row>
    <row r="654" spans="10:11">
      <c r="J654" s="51" t="str">
        <f t="shared" si="66"/>
        <v>-</v>
      </c>
      <c r="K654" s="51"/>
    </row>
    <row r="655" spans="10:11">
      <c r="J655" s="51" t="str">
        <f t="shared" si="66"/>
        <v>-</v>
      </c>
      <c r="K655" s="51"/>
    </row>
    <row r="656" spans="10:11">
      <c r="J656" s="51" t="str">
        <f t="shared" si="66"/>
        <v>-</v>
      </c>
      <c r="K656" s="51"/>
    </row>
    <row r="657" spans="10:11">
      <c r="J657" s="51" t="str">
        <f t="shared" si="66"/>
        <v>-</v>
      </c>
      <c r="K657" s="51"/>
    </row>
    <row r="658" spans="10:11">
      <c r="J658" s="51" t="str">
        <f t="shared" si="66"/>
        <v>-</v>
      </c>
      <c r="K658" s="51"/>
    </row>
    <row r="659" spans="10:11">
      <c r="J659" s="51" t="str">
        <f t="shared" si="66"/>
        <v>-</v>
      </c>
      <c r="K659" s="51"/>
    </row>
    <row r="660" spans="10:11">
      <c r="J660" s="51" t="str">
        <f t="shared" si="66"/>
        <v>-</v>
      </c>
      <c r="K660" s="51"/>
    </row>
    <row r="661" spans="10:11">
      <c r="J661" s="51" t="str">
        <f t="shared" si="66"/>
        <v>-</v>
      </c>
      <c r="K661" s="51"/>
    </row>
    <row r="662" spans="10:11">
      <c r="J662" s="51" t="str">
        <f t="shared" si="66"/>
        <v>-</v>
      </c>
      <c r="K662" s="51"/>
    </row>
    <row r="663" spans="10:11">
      <c r="J663" s="51" t="str">
        <f t="shared" ref="J663:J726" si="67">CONCATENATE(H663,"-",I663)</f>
        <v>-</v>
      </c>
      <c r="K663" s="51"/>
    </row>
    <row r="664" spans="10:11">
      <c r="J664" s="51" t="str">
        <f t="shared" si="67"/>
        <v>-</v>
      </c>
      <c r="K664" s="51"/>
    </row>
    <row r="665" spans="10:11">
      <c r="J665" s="51" t="str">
        <f t="shared" si="67"/>
        <v>-</v>
      </c>
      <c r="K665" s="51"/>
    </row>
    <row r="666" spans="10:11">
      <c r="J666" s="51" t="str">
        <f t="shared" si="67"/>
        <v>-</v>
      </c>
      <c r="K666" s="51"/>
    </row>
    <row r="667" spans="10:11">
      <c r="J667" s="51" t="str">
        <f t="shared" si="67"/>
        <v>-</v>
      </c>
      <c r="K667" s="51"/>
    </row>
    <row r="668" spans="10:11">
      <c r="J668" s="51" t="str">
        <f t="shared" si="67"/>
        <v>-</v>
      </c>
      <c r="K668" s="51"/>
    </row>
    <row r="669" spans="10:11">
      <c r="J669" s="51" t="str">
        <f t="shared" si="67"/>
        <v>-</v>
      </c>
      <c r="K669" s="51"/>
    </row>
    <row r="670" spans="10:11">
      <c r="J670" s="51" t="str">
        <f t="shared" si="67"/>
        <v>-</v>
      </c>
      <c r="K670" s="51"/>
    </row>
    <row r="671" spans="10:11">
      <c r="J671" s="51" t="str">
        <f t="shared" si="67"/>
        <v>-</v>
      </c>
      <c r="K671" s="51"/>
    </row>
    <row r="672" spans="10:11">
      <c r="J672" s="51" t="str">
        <f t="shared" si="67"/>
        <v>-</v>
      </c>
      <c r="K672" s="51"/>
    </row>
    <row r="673" spans="10:11">
      <c r="J673" s="51" t="str">
        <f t="shared" si="67"/>
        <v>-</v>
      </c>
      <c r="K673" s="51"/>
    </row>
    <row r="674" spans="10:11">
      <c r="J674" s="51" t="str">
        <f t="shared" si="67"/>
        <v>-</v>
      </c>
      <c r="K674" s="51"/>
    </row>
    <row r="675" spans="10:11">
      <c r="J675" s="51" t="str">
        <f t="shared" si="67"/>
        <v>-</v>
      </c>
      <c r="K675" s="51"/>
    </row>
    <row r="676" spans="10:11">
      <c r="J676" s="51" t="str">
        <f t="shared" si="67"/>
        <v>-</v>
      </c>
      <c r="K676" s="51"/>
    </row>
    <row r="677" spans="10:11">
      <c r="J677" s="51" t="str">
        <f t="shared" si="67"/>
        <v>-</v>
      </c>
      <c r="K677" s="51"/>
    </row>
    <row r="678" spans="10:11">
      <c r="J678" s="51" t="str">
        <f t="shared" si="67"/>
        <v>-</v>
      </c>
      <c r="K678" s="51"/>
    </row>
    <row r="679" spans="10:11">
      <c r="J679" s="51" t="str">
        <f t="shared" si="67"/>
        <v>-</v>
      </c>
      <c r="K679" s="51"/>
    </row>
    <row r="680" spans="10:11">
      <c r="J680" s="51" t="str">
        <f t="shared" si="67"/>
        <v>-</v>
      </c>
      <c r="K680" s="51"/>
    </row>
    <row r="681" spans="10:11">
      <c r="J681" s="51" t="str">
        <f t="shared" si="67"/>
        <v>-</v>
      </c>
      <c r="K681" s="51"/>
    </row>
    <row r="682" spans="10:11">
      <c r="J682" s="51" t="str">
        <f t="shared" si="67"/>
        <v>-</v>
      </c>
      <c r="K682" s="51"/>
    </row>
    <row r="683" spans="10:11">
      <c r="J683" s="51" t="str">
        <f t="shared" si="67"/>
        <v>-</v>
      </c>
      <c r="K683" s="51"/>
    </row>
    <row r="684" spans="10:11">
      <c r="J684" s="51" t="str">
        <f t="shared" si="67"/>
        <v>-</v>
      </c>
      <c r="K684" s="51"/>
    </row>
    <row r="685" spans="10:11">
      <c r="J685" s="51" t="str">
        <f t="shared" si="67"/>
        <v>-</v>
      </c>
      <c r="K685" s="51"/>
    </row>
    <row r="686" spans="10:11">
      <c r="J686" s="51" t="str">
        <f t="shared" si="67"/>
        <v>-</v>
      </c>
      <c r="K686" s="51"/>
    </row>
    <row r="687" spans="10:11">
      <c r="J687" s="51" t="str">
        <f t="shared" si="67"/>
        <v>-</v>
      </c>
      <c r="K687" s="51"/>
    </row>
    <row r="688" spans="10:11">
      <c r="J688" s="51" t="str">
        <f t="shared" si="67"/>
        <v>-</v>
      </c>
      <c r="K688" s="51"/>
    </row>
    <row r="689" spans="10:11">
      <c r="J689" s="51" t="str">
        <f t="shared" si="67"/>
        <v>-</v>
      </c>
      <c r="K689" s="51"/>
    </row>
    <row r="690" spans="10:11">
      <c r="J690" s="51" t="str">
        <f t="shared" si="67"/>
        <v>-</v>
      </c>
      <c r="K690" s="51"/>
    </row>
    <row r="691" spans="10:11">
      <c r="J691" s="51" t="str">
        <f t="shared" si="67"/>
        <v>-</v>
      </c>
      <c r="K691" s="51"/>
    </row>
    <row r="692" spans="10:11">
      <c r="J692" s="51" t="str">
        <f t="shared" si="67"/>
        <v>-</v>
      </c>
      <c r="K692" s="51"/>
    </row>
    <row r="693" spans="10:11">
      <c r="J693" s="51" t="str">
        <f t="shared" si="67"/>
        <v>-</v>
      </c>
      <c r="K693" s="51"/>
    </row>
    <row r="694" spans="10:11">
      <c r="J694" s="51" t="str">
        <f t="shared" si="67"/>
        <v>-</v>
      </c>
      <c r="K694" s="51"/>
    </row>
    <row r="695" spans="10:11">
      <c r="J695" s="51" t="str">
        <f t="shared" si="67"/>
        <v>-</v>
      </c>
      <c r="K695" s="51"/>
    </row>
    <row r="696" spans="10:11">
      <c r="J696" s="51" t="str">
        <f t="shared" si="67"/>
        <v>-</v>
      </c>
      <c r="K696" s="51"/>
    </row>
    <row r="697" spans="10:11">
      <c r="J697" s="51" t="str">
        <f t="shared" si="67"/>
        <v>-</v>
      </c>
      <c r="K697" s="51"/>
    </row>
    <row r="698" spans="10:11">
      <c r="J698" s="51" t="str">
        <f t="shared" si="67"/>
        <v>-</v>
      </c>
      <c r="K698" s="51"/>
    </row>
    <row r="699" spans="10:11">
      <c r="J699" s="51" t="str">
        <f t="shared" si="67"/>
        <v>-</v>
      </c>
      <c r="K699" s="51"/>
    </row>
    <row r="700" spans="10:11">
      <c r="J700" s="51" t="str">
        <f t="shared" si="67"/>
        <v>-</v>
      </c>
      <c r="K700" s="51"/>
    </row>
    <row r="701" spans="10:11">
      <c r="J701" s="51" t="str">
        <f t="shared" si="67"/>
        <v>-</v>
      </c>
      <c r="K701" s="51"/>
    </row>
    <row r="702" spans="10:11">
      <c r="J702" s="51" t="str">
        <f t="shared" si="67"/>
        <v>-</v>
      </c>
      <c r="K702" s="51"/>
    </row>
    <row r="703" spans="10:11">
      <c r="J703" s="51" t="str">
        <f t="shared" si="67"/>
        <v>-</v>
      </c>
      <c r="K703" s="51"/>
    </row>
    <row r="704" spans="10:11">
      <c r="J704" s="51" t="str">
        <f t="shared" si="67"/>
        <v>-</v>
      </c>
      <c r="K704" s="51"/>
    </row>
    <row r="705" spans="10:11">
      <c r="J705" s="51" t="str">
        <f t="shared" si="67"/>
        <v>-</v>
      </c>
      <c r="K705" s="51"/>
    </row>
    <row r="706" spans="10:11">
      <c r="J706" s="51" t="str">
        <f t="shared" si="67"/>
        <v>-</v>
      </c>
      <c r="K706" s="51"/>
    </row>
    <row r="707" spans="10:11">
      <c r="J707" s="51" t="str">
        <f t="shared" si="67"/>
        <v>-</v>
      </c>
      <c r="K707" s="51"/>
    </row>
    <row r="708" spans="10:11">
      <c r="J708" s="51" t="str">
        <f t="shared" si="67"/>
        <v>-</v>
      </c>
      <c r="K708" s="51"/>
    </row>
    <row r="709" spans="10:11">
      <c r="J709" s="51" t="str">
        <f t="shared" si="67"/>
        <v>-</v>
      </c>
      <c r="K709" s="51"/>
    </row>
    <row r="710" spans="10:11">
      <c r="J710" s="51" t="str">
        <f t="shared" si="67"/>
        <v>-</v>
      </c>
      <c r="K710" s="51"/>
    </row>
    <row r="711" spans="10:11">
      <c r="J711" s="51" t="str">
        <f t="shared" si="67"/>
        <v>-</v>
      </c>
      <c r="K711" s="51"/>
    </row>
    <row r="712" spans="10:11">
      <c r="J712" s="51" t="str">
        <f t="shared" si="67"/>
        <v>-</v>
      </c>
      <c r="K712" s="51"/>
    </row>
    <row r="713" spans="10:11">
      <c r="J713" s="51" t="str">
        <f t="shared" si="67"/>
        <v>-</v>
      </c>
      <c r="K713" s="51"/>
    </row>
    <row r="714" spans="10:11">
      <c r="J714" s="51" t="str">
        <f t="shared" si="67"/>
        <v>-</v>
      </c>
      <c r="K714" s="51"/>
    </row>
    <row r="715" spans="10:11">
      <c r="J715" s="51" t="str">
        <f t="shared" si="67"/>
        <v>-</v>
      </c>
      <c r="K715" s="51"/>
    </row>
    <row r="716" spans="10:11">
      <c r="J716" s="51" t="str">
        <f t="shared" si="67"/>
        <v>-</v>
      </c>
      <c r="K716" s="51"/>
    </row>
    <row r="717" spans="10:11">
      <c r="J717" s="51" t="str">
        <f t="shared" si="67"/>
        <v>-</v>
      </c>
      <c r="K717" s="51"/>
    </row>
    <row r="718" spans="10:11">
      <c r="J718" s="51" t="str">
        <f t="shared" si="67"/>
        <v>-</v>
      </c>
      <c r="K718" s="51"/>
    </row>
    <row r="719" spans="10:11">
      <c r="J719" s="51" t="str">
        <f t="shared" si="67"/>
        <v>-</v>
      </c>
      <c r="K719" s="51"/>
    </row>
    <row r="720" spans="10:11">
      <c r="J720" s="51" t="str">
        <f t="shared" si="67"/>
        <v>-</v>
      </c>
      <c r="K720" s="51"/>
    </row>
    <row r="721" spans="10:11">
      <c r="J721" s="51" t="str">
        <f t="shared" si="67"/>
        <v>-</v>
      </c>
      <c r="K721" s="51"/>
    </row>
    <row r="722" spans="10:11">
      <c r="J722" s="51" t="str">
        <f t="shared" si="67"/>
        <v>-</v>
      </c>
      <c r="K722" s="51"/>
    </row>
    <row r="723" spans="10:11">
      <c r="J723" s="51" t="str">
        <f t="shared" si="67"/>
        <v>-</v>
      </c>
      <c r="K723" s="51"/>
    </row>
    <row r="724" spans="10:11">
      <c r="J724" s="51" t="str">
        <f t="shared" si="67"/>
        <v>-</v>
      </c>
      <c r="K724" s="51"/>
    </row>
    <row r="725" spans="10:11">
      <c r="J725" s="51" t="str">
        <f t="shared" si="67"/>
        <v>-</v>
      </c>
      <c r="K725" s="51"/>
    </row>
    <row r="726" spans="10:11">
      <c r="J726" s="51" t="str">
        <f t="shared" si="67"/>
        <v>-</v>
      </c>
      <c r="K726" s="51"/>
    </row>
    <row r="727" spans="10:11">
      <c r="J727" s="51" t="str">
        <f t="shared" ref="J727:J790" si="68">CONCATENATE(H727,"-",I727)</f>
        <v>-</v>
      </c>
      <c r="K727" s="51"/>
    </row>
    <row r="728" spans="10:11">
      <c r="J728" s="51" t="str">
        <f t="shared" si="68"/>
        <v>-</v>
      </c>
      <c r="K728" s="51"/>
    </row>
    <row r="729" spans="10:11">
      <c r="J729" s="51" t="str">
        <f t="shared" si="68"/>
        <v>-</v>
      </c>
      <c r="K729" s="51"/>
    </row>
    <row r="730" spans="10:11">
      <c r="J730" s="51" t="str">
        <f t="shared" si="68"/>
        <v>-</v>
      </c>
      <c r="K730" s="51"/>
    </row>
    <row r="731" spans="10:11">
      <c r="J731" s="51" t="str">
        <f t="shared" si="68"/>
        <v>-</v>
      </c>
      <c r="K731" s="51"/>
    </row>
    <row r="732" spans="10:11">
      <c r="J732" s="51" t="str">
        <f t="shared" si="68"/>
        <v>-</v>
      </c>
      <c r="K732" s="51"/>
    </row>
    <row r="733" spans="10:11">
      <c r="J733" s="51" t="str">
        <f t="shared" si="68"/>
        <v>-</v>
      </c>
      <c r="K733" s="51"/>
    </row>
    <row r="734" spans="10:11">
      <c r="J734" s="51" t="str">
        <f t="shared" si="68"/>
        <v>-</v>
      </c>
      <c r="K734" s="51"/>
    </row>
    <row r="735" spans="10:11">
      <c r="J735" s="51" t="str">
        <f t="shared" si="68"/>
        <v>-</v>
      </c>
      <c r="K735" s="51"/>
    </row>
    <row r="736" spans="10:11">
      <c r="J736" s="51" t="str">
        <f t="shared" si="68"/>
        <v>-</v>
      </c>
      <c r="K736" s="51"/>
    </row>
    <row r="737" spans="10:11">
      <c r="J737" s="51" t="str">
        <f t="shared" si="68"/>
        <v>-</v>
      </c>
      <c r="K737" s="51"/>
    </row>
    <row r="738" spans="10:11">
      <c r="J738" s="51" t="str">
        <f t="shared" si="68"/>
        <v>-</v>
      </c>
      <c r="K738" s="51"/>
    </row>
    <row r="739" spans="10:11">
      <c r="J739" s="51" t="str">
        <f t="shared" si="68"/>
        <v>-</v>
      </c>
      <c r="K739" s="51"/>
    </row>
    <row r="740" spans="10:11">
      <c r="J740" s="51" t="str">
        <f t="shared" si="68"/>
        <v>-</v>
      </c>
      <c r="K740" s="51"/>
    </row>
    <row r="741" spans="10:11">
      <c r="J741" s="51" t="str">
        <f t="shared" si="68"/>
        <v>-</v>
      </c>
      <c r="K741" s="51"/>
    </row>
    <row r="742" spans="10:11">
      <c r="J742" s="51" t="str">
        <f t="shared" si="68"/>
        <v>-</v>
      </c>
      <c r="K742" s="51"/>
    </row>
    <row r="743" spans="10:11">
      <c r="J743" s="51" t="str">
        <f t="shared" si="68"/>
        <v>-</v>
      </c>
      <c r="K743" s="51"/>
    </row>
    <row r="744" spans="10:11">
      <c r="J744" s="51" t="str">
        <f t="shared" si="68"/>
        <v>-</v>
      </c>
      <c r="K744" s="51"/>
    </row>
    <row r="745" spans="10:11">
      <c r="J745" s="51" t="str">
        <f t="shared" si="68"/>
        <v>-</v>
      </c>
      <c r="K745" s="51"/>
    </row>
    <row r="746" spans="10:11">
      <c r="J746" s="51" t="str">
        <f t="shared" si="68"/>
        <v>-</v>
      </c>
      <c r="K746" s="51"/>
    </row>
    <row r="747" spans="10:11">
      <c r="J747" s="51" t="str">
        <f t="shared" si="68"/>
        <v>-</v>
      </c>
      <c r="K747" s="51"/>
    </row>
    <row r="748" spans="10:11">
      <c r="J748" s="51" t="str">
        <f t="shared" si="68"/>
        <v>-</v>
      </c>
      <c r="K748" s="51"/>
    </row>
    <row r="749" spans="10:11">
      <c r="J749" s="51" t="str">
        <f t="shared" si="68"/>
        <v>-</v>
      </c>
      <c r="K749" s="51"/>
    </row>
    <row r="750" spans="10:11">
      <c r="J750" s="51" t="str">
        <f t="shared" si="68"/>
        <v>-</v>
      </c>
      <c r="K750" s="51"/>
    </row>
    <row r="751" spans="10:11">
      <c r="J751" s="51" t="str">
        <f t="shared" si="68"/>
        <v>-</v>
      </c>
      <c r="K751" s="51"/>
    </row>
    <row r="752" spans="10:11">
      <c r="J752" s="51" t="str">
        <f t="shared" si="68"/>
        <v>-</v>
      </c>
      <c r="K752" s="51"/>
    </row>
    <row r="753" spans="10:11">
      <c r="J753" s="51" t="str">
        <f t="shared" si="68"/>
        <v>-</v>
      </c>
      <c r="K753" s="51"/>
    </row>
    <row r="754" spans="10:11">
      <c r="J754" s="51" t="str">
        <f t="shared" si="68"/>
        <v>-</v>
      </c>
      <c r="K754" s="51"/>
    </row>
    <row r="755" spans="10:11">
      <c r="J755" s="51" t="str">
        <f t="shared" si="68"/>
        <v>-</v>
      </c>
      <c r="K755" s="51"/>
    </row>
    <row r="756" spans="10:11">
      <c r="J756" s="51" t="str">
        <f t="shared" si="68"/>
        <v>-</v>
      </c>
      <c r="K756" s="51"/>
    </row>
    <row r="757" spans="10:11">
      <c r="J757" s="51" t="str">
        <f t="shared" si="68"/>
        <v>-</v>
      </c>
      <c r="K757" s="51"/>
    </row>
    <row r="758" spans="10:11">
      <c r="J758" s="51" t="str">
        <f t="shared" si="68"/>
        <v>-</v>
      </c>
      <c r="K758" s="51"/>
    </row>
    <row r="759" spans="10:11">
      <c r="J759" s="51" t="str">
        <f t="shared" si="68"/>
        <v>-</v>
      </c>
      <c r="K759" s="51"/>
    </row>
    <row r="760" spans="10:11">
      <c r="J760" s="51" t="str">
        <f t="shared" si="68"/>
        <v>-</v>
      </c>
      <c r="K760" s="51"/>
    </row>
    <row r="761" spans="10:11">
      <c r="J761" s="51" t="str">
        <f t="shared" si="68"/>
        <v>-</v>
      </c>
      <c r="K761" s="51"/>
    </row>
    <row r="762" spans="10:11">
      <c r="J762" s="51" t="str">
        <f t="shared" si="68"/>
        <v>-</v>
      </c>
      <c r="K762" s="51"/>
    </row>
    <row r="763" spans="10:11">
      <c r="J763" s="51" t="str">
        <f t="shared" si="68"/>
        <v>-</v>
      </c>
      <c r="K763" s="51"/>
    </row>
    <row r="764" spans="10:11">
      <c r="J764" s="51" t="str">
        <f t="shared" si="68"/>
        <v>-</v>
      </c>
      <c r="K764" s="51"/>
    </row>
    <row r="765" spans="10:11">
      <c r="J765" s="51" t="str">
        <f t="shared" si="68"/>
        <v>-</v>
      </c>
      <c r="K765" s="51"/>
    </row>
    <row r="766" spans="10:11">
      <c r="J766" s="51" t="str">
        <f t="shared" si="68"/>
        <v>-</v>
      </c>
      <c r="K766" s="51"/>
    </row>
    <row r="767" spans="10:11">
      <c r="J767" s="51" t="str">
        <f t="shared" si="68"/>
        <v>-</v>
      </c>
      <c r="K767" s="51"/>
    </row>
    <row r="768" spans="10:11">
      <c r="J768" s="51" t="str">
        <f t="shared" si="68"/>
        <v>-</v>
      </c>
      <c r="K768" s="51"/>
    </row>
    <row r="769" spans="10:11">
      <c r="J769" s="51" t="str">
        <f t="shared" si="68"/>
        <v>-</v>
      </c>
      <c r="K769" s="51"/>
    </row>
    <row r="770" spans="10:11">
      <c r="J770" s="51" t="str">
        <f t="shared" si="68"/>
        <v>-</v>
      </c>
      <c r="K770" s="51"/>
    </row>
    <row r="771" spans="10:11">
      <c r="J771" s="51" t="str">
        <f t="shared" si="68"/>
        <v>-</v>
      </c>
      <c r="K771" s="51"/>
    </row>
    <row r="772" spans="10:11">
      <c r="J772" s="51" t="str">
        <f t="shared" si="68"/>
        <v>-</v>
      </c>
      <c r="K772" s="51"/>
    </row>
    <row r="773" spans="10:11">
      <c r="J773" s="51" t="str">
        <f t="shared" si="68"/>
        <v>-</v>
      </c>
      <c r="K773" s="51"/>
    </row>
    <row r="774" spans="10:11">
      <c r="J774" s="51" t="str">
        <f t="shared" si="68"/>
        <v>-</v>
      </c>
      <c r="K774" s="51"/>
    </row>
    <row r="775" spans="10:11">
      <c r="J775" s="51" t="str">
        <f t="shared" si="68"/>
        <v>-</v>
      </c>
      <c r="K775" s="51"/>
    </row>
    <row r="776" spans="10:11">
      <c r="J776" s="51" t="str">
        <f t="shared" si="68"/>
        <v>-</v>
      </c>
      <c r="K776" s="51"/>
    </row>
    <row r="777" spans="10:11">
      <c r="J777" s="51" t="str">
        <f t="shared" si="68"/>
        <v>-</v>
      </c>
      <c r="K777" s="51"/>
    </row>
    <row r="778" spans="10:11">
      <c r="J778" s="51" t="str">
        <f t="shared" si="68"/>
        <v>-</v>
      </c>
      <c r="K778" s="51"/>
    </row>
    <row r="779" spans="10:11">
      <c r="J779" s="51" t="str">
        <f t="shared" si="68"/>
        <v>-</v>
      </c>
      <c r="K779" s="51"/>
    </row>
    <row r="780" spans="10:11">
      <c r="J780" s="51" t="str">
        <f t="shared" si="68"/>
        <v>-</v>
      </c>
      <c r="K780" s="51"/>
    </row>
    <row r="781" spans="10:11">
      <c r="J781" s="51" t="str">
        <f t="shared" si="68"/>
        <v>-</v>
      </c>
      <c r="K781" s="51"/>
    </row>
    <row r="782" spans="10:11">
      <c r="J782" s="51" t="str">
        <f t="shared" si="68"/>
        <v>-</v>
      </c>
      <c r="K782" s="51"/>
    </row>
    <row r="783" spans="10:11">
      <c r="J783" s="51" t="str">
        <f t="shared" si="68"/>
        <v>-</v>
      </c>
      <c r="K783" s="51"/>
    </row>
    <row r="784" spans="10:11">
      <c r="J784" s="51" t="str">
        <f t="shared" si="68"/>
        <v>-</v>
      </c>
      <c r="K784" s="51"/>
    </row>
    <row r="785" spans="10:11">
      <c r="J785" s="51" t="str">
        <f t="shared" si="68"/>
        <v>-</v>
      </c>
      <c r="K785" s="51"/>
    </row>
    <row r="786" spans="10:11">
      <c r="J786" s="51" t="str">
        <f t="shared" si="68"/>
        <v>-</v>
      </c>
      <c r="K786" s="51"/>
    </row>
    <row r="787" spans="10:11">
      <c r="J787" s="51" t="str">
        <f t="shared" si="68"/>
        <v>-</v>
      </c>
      <c r="K787" s="51"/>
    </row>
    <row r="788" spans="10:11">
      <c r="J788" s="51" t="str">
        <f t="shared" si="68"/>
        <v>-</v>
      </c>
      <c r="K788" s="51"/>
    </row>
    <row r="789" spans="10:11">
      <c r="J789" s="51" t="str">
        <f t="shared" si="68"/>
        <v>-</v>
      </c>
      <c r="K789" s="51"/>
    </row>
    <row r="790" spans="10:11">
      <c r="J790" s="51" t="str">
        <f t="shared" si="68"/>
        <v>-</v>
      </c>
      <c r="K790" s="51"/>
    </row>
    <row r="791" spans="10:11">
      <c r="J791" s="51" t="str">
        <f t="shared" ref="J791:J854" si="69">CONCATENATE(H791,"-",I791)</f>
        <v>-</v>
      </c>
      <c r="K791" s="51"/>
    </row>
    <row r="792" spans="10:11">
      <c r="J792" s="51" t="str">
        <f t="shared" si="69"/>
        <v>-</v>
      </c>
      <c r="K792" s="51"/>
    </row>
    <row r="793" spans="10:11">
      <c r="J793" s="51" t="str">
        <f t="shared" si="69"/>
        <v>-</v>
      </c>
      <c r="K793" s="51"/>
    </row>
    <row r="794" spans="10:11">
      <c r="J794" s="51" t="str">
        <f t="shared" si="69"/>
        <v>-</v>
      </c>
      <c r="K794" s="51"/>
    </row>
    <row r="795" spans="10:11">
      <c r="J795" s="51" t="str">
        <f t="shared" si="69"/>
        <v>-</v>
      </c>
      <c r="K795" s="51"/>
    </row>
    <row r="796" spans="10:11">
      <c r="J796" s="51" t="str">
        <f t="shared" si="69"/>
        <v>-</v>
      </c>
      <c r="K796" s="51"/>
    </row>
    <row r="797" spans="10:11">
      <c r="J797" s="51" t="str">
        <f t="shared" si="69"/>
        <v>-</v>
      </c>
      <c r="K797" s="51"/>
    </row>
    <row r="798" spans="10:11">
      <c r="J798" s="51" t="str">
        <f t="shared" si="69"/>
        <v>-</v>
      </c>
      <c r="K798" s="51"/>
    </row>
    <row r="799" spans="10:11">
      <c r="J799" s="51" t="str">
        <f t="shared" si="69"/>
        <v>-</v>
      </c>
      <c r="K799" s="51"/>
    </row>
    <row r="800" spans="10:11">
      <c r="J800" s="51" t="str">
        <f t="shared" si="69"/>
        <v>-</v>
      </c>
      <c r="K800" s="51"/>
    </row>
    <row r="801" spans="10:11">
      <c r="J801" s="51" t="str">
        <f t="shared" si="69"/>
        <v>-</v>
      </c>
      <c r="K801" s="51"/>
    </row>
    <row r="802" spans="10:11">
      <c r="J802" s="51" t="str">
        <f t="shared" si="69"/>
        <v>-</v>
      </c>
      <c r="K802" s="51"/>
    </row>
    <row r="803" spans="10:11">
      <c r="J803" s="51" t="str">
        <f t="shared" si="69"/>
        <v>-</v>
      </c>
      <c r="K803" s="51"/>
    </row>
    <row r="804" spans="10:11">
      <c r="J804" s="51" t="str">
        <f t="shared" si="69"/>
        <v>-</v>
      </c>
      <c r="K804" s="51"/>
    </row>
    <row r="805" spans="10:11">
      <c r="J805" s="51" t="str">
        <f t="shared" si="69"/>
        <v>-</v>
      </c>
      <c r="K805" s="51"/>
    </row>
    <row r="806" spans="10:11">
      <c r="J806" s="51" t="str">
        <f t="shared" si="69"/>
        <v>-</v>
      </c>
      <c r="K806" s="51"/>
    </row>
    <row r="807" spans="10:11">
      <c r="J807" s="51" t="str">
        <f t="shared" si="69"/>
        <v>-</v>
      </c>
      <c r="K807" s="51"/>
    </row>
    <row r="808" spans="10:11">
      <c r="J808" s="51" t="str">
        <f t="shared" si="69"/>
        <v>-</v>
      </c>
      <c r="K808" s="51"/>
    </row>
    <row r="809" spans="10:11">
      <c r="J809" s="51" t="str">
        <f t="shared" si="69"/>
        <v>-</v>
      </c>
      <c r="K809" s="51"/>
    </row>
    <row r="810" spans="10:11">
      <c r="J810" s="51" t="str">
        <f t="shared" si="69"/>
        <v>-</v>
      </c>
      <c r="K810" s="51"/>
    </row>
    <row r="811" spans="10:11">
      <c r="J811" s="51" t="str">
        <f t="shared" si="69"/>
        <v>-</v>
      </c>
      <c r="K811" s="51"/>
    </row>
    <row r="812" spans="10:11">
      <c r="J812" s="51" t="str">
        <f t="shared" si="69"/>
        <v>-</v>
      </c>
      <c r="K812" s="51"/>
    </row>
    <row r="813" spans="10:11">
      <c r="J813" s="51" t="str">
        <f t="shared" si="69"/>
        <v>-</v>
      </c>
      <c r="K813" s="51"/>
    </row>
    <row r="814" spans="10:11">
      <c r="J814" s="51" t="str">
        <f t="shared" si="69"/>
        <v>-</v>
      </c>
      <c r="K814" s="51"/>
    </row>
    <row r="815" spans="10:11">
      <c r="J815" s="51" t="str">
        <f t="shared" si="69"/>
        <v>-</v>
      </c>
      <c r="K815" s="51"/>
    </row>
    <row r="816" spans="10:11">
      <c r="J816" s="51" t="str">
        <f t="shared" si="69"/>
        <v>-</v>
      </c>
      <c r="K816" s="51"/>
    </row>
    <row r="817" spans="10:11">
      <c r="J817" s="51" t="str">
        <f t="shared" si="69"/>
        <v>-</v>
      </c>
      <c r="K817" s="51"/>
    </row>
    <row r="818" spans="10:11">
      <c r="J818" s="51" t="str">
        <f t="shared" si="69"/>
        <v>-</v>
      </c>
      <c r="K818" s="51"/>
    </row>
    <row r="819" spans="10:11">
      <c r="J819" s="51" t="str">
        <f t="shared" si="69"/>
        <v>-</v>
      </c>
      <c r="K819" s="51"/>
    </row>
    <row r="820" spans="10:11">
      <c r="J820" s="51" t="str">
        <f t="shared" si="69"/>
        <v>-</v>
      </c>
      <c r="K820" s="51"/>
    </row>
    <row r="821" spans="10:11">
      <c r="J821" s="51" t="str">
        <f t="shared" si="69"/>
        <v>-</v>
      </c>
      <c r="K821" s="51"/>
    </row>
    <row r="822" spans="10:11">
      <c r="J822" s="51" t="str">
        <f t="shared" si="69"/>
        <v>-</v>
      </c>
      <c r="K822" s="51"/>
    </row>
    <row r="823" spans="10:11">
      <c r="J823" s="51" t="str">
        <f t="shared" si="69"/>
        <v>-</v>
      </c>
      <c r="K823" s="51"/>
    </row>
    <row r="824" spans="10:11">
      <c r="J824" s="51" t="str">
        <f t="shared" si="69"/>
        <v>-</v>
      </c>
      <c r="K824" s="51"/>
    </row>
    <row r="825" spans="10:11">
      <c r="J825" s="51" t="str">
        <f t="shared" si="69"/>
        <v>-</v>
      </c>
      <c r="K825" s="51"/>
    </row>
    <row r="826" spans="10:11">
      <c r="J826" s="51" t="str">
        <f t="shared" si="69"/>
        <v>-</v>
      </c>
      <c r="K826" s="51"/>
    </row>
    <row r="827" spans="10:11">
      <c r="J827" s="51" t="str">
        <f t="shared" si="69"/>
        <v>-</v>
      </c>
      <c r="K827" s="51"/>
    </row>
    <row r="828" spans="10:11">
      <c r="J828" s="51" t="str">
        <f t="shared" si="69"/>
        <v>-</v>
      </c>
      <c r="K828" s="51"/>
    </row>
    <row r="829" spans="10:11">
      <c r="J829" s="51" t="str">
        <f t="shared" si="69"/>
        <v>-</v>
      </c>
      <c r="K829" s="51"/>
    </row>
    <row r="830" spans="10:11">
      <c r="J830" s="51" t="str">
        <f t="shared" si="69"/>
        <v>-</v>
      </c>
      <c r="K830" s="51"/>
    </row>
    <row r="831" spans="10:11">
      <c r="J831" s="51" t="str">
        <f t="shared" si="69"/>
        <v>-</v>
      </c>
      <c r="K831" s="51"/>
    </row>
    <row r="832" spans="10:11">
      <c r="J832" s="51" t="str">
        <f t="shared" si="69"/>
        <v>-</v>
      </c>
      <c r="K832" s="51"/>
    </row>
    <row r="833" spans="10:11">
      <c r="J833" s="51" t="str">
        <f t="shared" si="69"/>
        <v>-</v>
      </c>
      <c r="K833" s="51"/>
    </row>
    <row r="834" spans="10:11">
      <c r="J834" s="51" t="str">
        <f t="shared" si="69"/>
        <v>-</v>
      </c>
      <c r="K834" s="51"/>
    </row>
    <row r="835" spans="10:11">
      <c r="J835" s="51" t="str">
        <f t="shared" si="69"/>
        <v>-</v>
      </c>
      <c r="K835" s="51"/>
    </row>
    <row r="836" spans="10:11">
      <c r="J836" s="51" t="str">
        <f t="shared" si="69"/>
        <v>-</v>
      </c>
      <c r="K836" s="51"/>
    </row>
    <row r="837" spans="10:11">
      <c r="J837" s="51" t="str">
        <f t="shared" si="69"/>
        <v>-</v>
      </c>
      <c r="K837" s="51"/>
    </row>
    <row r="838" spans="10:11">
      <c r="J838" s="51" t="str">
        <f t="shared" si="69"/>
        <v>-</v>
      </c>
      <c r="K838" s="51"/>
    </row>
    <row r="839" spans="10:11">
      <c r="J839" s="51" t="str">
        <f t="shared" si="69"/>
        <v>-</v>
      </c>
      <c r="K839" s="51"/>
    </row>
    <row r="840" spans="10:11">
      <c r="J840" s="51" t="str">
        <f t="shared" si="69"/>
        <v>-</v>
      </c>
      <c r="K840" s="51"/>
    </row>
    <row r="841" spans="10:11">
      <c r="J841" s="51" t="str">
        <f t="shared" si="69"/>
        <v>-</v>
      </c>
      <c r="K841" s="51"/>
    </row>
    <row r="842" spans="10:11">
      <c r="J842" s="51" t="str">
        <f t="shared" si="69"/>
        <v>-</v>
      </c>
      <c r="K842" s="51"/>
    </row>
    <row r="843" spans="10:11">
      <c r="J843" s="51" t="str">
        <f t="shared" si="69"/>
        <v>-</v>
      </c>
      <c r="K843" s="51"/>
    </row>
    <row r="844" spans="10:11">
      <c r="J844" s="51" t="str">
        <f t="shared" si="69"/>
        <v>-</v>
      </c>
      <c r="K844" s="51"/>
    </row>
    <row r="845" spans="10:11">
      <c r="J845" s="51" t="str">
        <f t="shared" si="69"/>
        <v>-</v>
      </c>
      <c r="K845" s="51"/>
    </row>
    <row r="846" spans="10:11">
      <c r="J846" s="51" t="str">
        <f t="shared" si="69"/>
        <v>-</v>
      </c>
      <c r="K846" s="51"/>
    </row>
    <row r="847" spans="10:11">
      <c r="J847" s="51" t="str">
        <f t="shared" si="69"/>
        <v>-</v>
      </c>
      <c r="K847" s="51"/>
    </row>
    <row r="848" spans="10:11">
      <c r="J848" s="51" t="str">
        <f t="shared" si="69"/>
        <v>-</v>
      </c>
      <c r="K848" s="51"/>
    </row>
    <row r="849" spans="10:11">
      <c r="J849" s="51" t="str">
        <f t="shared" si="69"/>
        <v>-</v>
      </c>
      <c r="K849" s="51"/>
    </row>
    <row r="850" spans="10:11">
      <c r="J850" s="51" t="str">
        <f t="shared" si="69"/>
        <v>-</v>
      </c>
      <c r="K850" s="51"/>
    </row>
    <row r="851" spans="10:11">
      <c r="J851" s="51" t="str">
        <f t="shared" si="69"/>
        <v>-</v>
      </c>
      <c r="K851" s="51"/>
    </row>
    <row r="852" spans="10:11">
      <c r="J852" s="51" t="str">
        <f t="shared" si="69"/>
        <v>-</v>
      </c>
      <c r="K852" s="51"/>
    </row>
    <row r="853" spans="10:11">
      <c r="J853" s="51" t="str">
        <f t="shared" si="69"/>
        <v>-</v>
      </c>
      <c r="K853" s="51"/>
    </row>
    <row r="854" spans="10:11">
      <c r="J854" s="51" t="str">
        <f t="shared" si="69"/>
        <v>-</v>
      </c>
      <c r="K854" s="51"/>
    </row>
    <row r="855" spans="10:11">
      <c r="J855" s="51" t="str">
        <f t="shared" ref="J855:J918" si="70">CONCATENATE(H855,"-",I855)</f>
        <v>-</v>
      </c>
      <c r="K855" s="51"/>
    </row>
    <row r="856" spans="10:11">
      <c r="J856" s="51" t="str">
        <f t="shared" si="70"/>
        <v>-</v>
      </c>
      <c r="K856" s="51"/>
    </row>
    <row r="857" spans="10:11">
      <c r="J857" s="51" t="str">
        <f t="shared" si="70"/>
        <v>-</v>
      </c>
      <c r="K857" s="51"/>
    </row>
    <row r="858" spans="10:11">
      <c r="J858" s="51" t="str">
        <f t="shared" si="70"/>
        <v>-</v>
      </c>
      <c r="K858" s="51"/>
    </row>
    <row r="859" spans="10:11">
      <c r="J859" s="51" t="str">
        <f t="shared" si="70"/>
        <v>-</v>
      </c>
      <c r="K859" s="51"/>
    </row>
    <row r="860" spans="10:11">
      <c r="J860" s="51" t="str">
        <f t="shared" si="70"/>
        <v>-</v>
      </c>
      <c r="K860" s="51"/>
    </row>
    <row r="861" spans="10:11">
      <c r="J861" s="51" t="str">
        <f t="shared" si="70"/>
        <v>-</v>
      </c>
      <c r="K861" s="51"/>
    </row>
    <row r="862" spans="10:11">
      <c r="J862" s="51" t="str">
        <f t="shared" si="70"/>
        <v>-</v>
      </c>
      <c r="K862" s="51"/>
    </row>
    <row r="863" spans="10:11">
      <c r="J863" s="51" t="str">
        <f t="shared" si="70"/>
        <v>-</v>
      </c>
      <c r="K863" s="51"/>
    </row>
    <row r="864" spans="10:11">
      <c r="J864" s="51" t="str">
        <f t="shared" si="70"/>
        <v>-</v>
      </c>
      <c r="K864" s="51"/>
    </row>
    <row r="865" spans="10:11">
      <c r="J865" s="51" t="str">
        <f t="shared" si="70"/>
        <v>-</v>
      </c>
      <c r="K865" s="51"/>
    </row>
    <row r="866" spans="10:11">
      <c r="J866" s="51" t="str">
        <f t="shared" si="70"/>
        <v>-</v>
      </c>
      <c r="K866" s="51"/>
    </row>
    <row r="867" spans="10:11">
      <c r="J867" s="51" t="str">
        <f t="shared" si="70"/>
        <v>-</v>
      </c>
      <c r="K867" s="51"/>
    </row>
    <row r="868" spans="10:11">
      <c r="J868" s="51" t="str">
        <f t="shared" si="70"/>
        <v>-</v>
      </c>
      <c r="K868" s="51"/>
    </row>
    <row r="869" spans="10:11">
      <c r="J869" s="51" t="str">
        <f t="shared" si="70"/>
        <v>-</v>
      </c>
      <c r="K869" s="51"/>
    </row>
    <row r="870" spans="10:11">
      <c r="J870" s="51" t="str">
        <f t="shared" si="70"/>
        <v>-</v>
      </c>
      <c r="K870" s="51"/>
    </row>
    <row r="871" spans="10:11">
      <c r="J871" s="51" t="str">
        <f t="shared" si="70"/>
        <v>-</v>
      </c>
      <c r="K871" s="51"/>
    </row>
    <row r="872" spans="10:11">
      <c r="J872" s="51" t="str">
        <f t="shared" si="70"/>
        <v>-</v>
      </c>
      <c r="K872" s="51"/>
    </row>
    <row r="873" spans="10:11">
      <c r="J873" s="51" t="str">
        <f t="shared" si="70"/>
        <v>-</v>
      </c>
      <c r="K873" s="51"/>
    </row>
    <row r="874" spans="10:11">
      <c r="J874" s="51" t="str">
        <f t="shared" si="70"/>
        <v>-</v>
      </c>
      <c r="K874" s="51"/>
    </row>
    <row r="875" spans="10:11">
      <c r="J875" s="51" t="str">
        <f t="shared" si="70"/>
        <v>-</v>
      </c>
      <c r="K875" s="51"/>
    </row>
    <row r="876" spans="10:11">
      <c r="J876" s="51" t="str">
        <f t="shared" si="70"/>
        <v>-</v>
      </c>
      <c r="K876" s="51"/>
    </row>
    <row r="877" spans="10:11">
      <c r="J877" s="51" t="str">
        <f t="shared" si="70"/>
        <v>-</v>
      </c>
      <c r="K877" s="51"/>
    </row>
    <row r="878" spans="10:11">
      <c r="J878" s="51" t="str">
        <f t="shared" si="70"/>
        <v>-</v>
      </c>
      <c r="K878" s="51"/>
    </row>
    <row r="879" spans="10:11">
      <c r="J879" s="51" t="str">
        <f t="shared" si="70"/>
        <v>-</v>
      </c>
      <c r="K879" s="51"/>
    </row>
    <row r="880" spans="10:11">
      <c r="J880" s="51" t="str">
        <f t="shared" si="70"/>
        <v>-</v>
      </c>
      <c r="K880" s="51"/>
    </row>
    <row r="881" spans="10:11">
      <c r="J881" s="51" t="str">
        <f t="shared" si="70"/>
        <v>-</v>
      </c>
      <c r="K881" s="51"/>
    </row>
    <row r="882" spans="10:11">
      <c r="J882" s="51" t="str">
        <f t="shared" si="70"/>
        <v>-</v>
      </c>
      <c r="K882" s="51"/>
    </row>
    <row r="883" spans="10:11">
      <c r="J883" s="51" t="str">
        <f t="shared" si="70"/>
        <v>-</v>
      </c>
      <c r="K883" s="51"/>
    </row>
    <row r="884" spans="10:11">
      <c r="J884" s="51" t="str">
        <f t="shared" si="70"/>
        <v>-</v>
      </c>
      <c r="K884" s="51"/>
    </row>
    <row r="885" spans="10:11">
      <c r="J885" s="51" t="str">
        <f t="shared" si="70"/>
        <v>-</v>
      </c>
      <c r="K885" s="51"/>
    </row>
    <row r="886" spans="10:11">
      <c r="J886" s="51" t="str">
        <f t="shared" si="70"/>
        <v>-</v>
      </c>
      <c r="K886" s="51"/>
    </row>
    <row r="887" spans="10:11">
      <c r="J887" s="51" t="str">
        <f t="shared" si="70"/>
        <v>-</v>
      </c>
      <c r="K887" s="51"/>
    </row>
    <row r="888" spans="10:11">
      <c r="J888" s="51" t="str">
        <f t="shared" si="70"/>
        <v>-</v>
      </c>
      <c r="K888" s="51"/>
    </row>
    <row r="889" spans="10:11">
      <c r="J889" s="51" t="str">
        <f t="shared" si="70"/>
        <v>-</v>
      </c>
      <c r="K889" s="51"/>
    </row>
    <row r="890" spans="10:11">
      <c r="J890" s="51" t="str">
        <f t="shared" si="70"/>
        <v>-</v>
      </c>
      <c r="K890" s="51"/>
    </row>
    <row r="891" spans="10:11">
      <c r="J891" s="51" t="str">
        <f t="shared" si="70"/>
        <v>-</v>
      </c>
      <c r="K891" s="51"/>
    </row>
    <row r="892" spans="10:11">
      <c r="J892" s="51" t="str">
        <f t="shared" si="70"/>
        <v>-</v>
      </c>
      <c r="K892" s="51"/>
    </row>
    <row r="893" spans="10:11">
      <c r="J893" s="51" t="str">
        <f t="shared" si="70"/>
        <v>-</v>
      </c>
      <c r="K893" s="51"/>
    </row>
    <row r="894" spans="10:11">
      <c r="J894" s="51" t="str">
        <f t="shared" si="70"/>
        <v>-</v>
      </c>
      <c r="K894" s="51"/>
    </row>
    <row r="895" spans="10:11">
      <c r="J895" s="51" t="str">
        <f t="shared" si="70"/>
        <v>-</v>
      </c>
      <c r="K895" s="51"/>
    </row>
    <row r="896" spans="10:11">
      <c r="J896" s="51" t="str">
        <f t="shared" si="70"/>
        <v>-</v>
      </c>
      <c r="K896" s="51"/>
    </row>
    <row r="897" spans="10:11">
      <c r="J897" s="51" t="str">
        <f t="shared" si="70"/>
        <v>-</v>
      </c>
      <c r="K897" s="51"/>
    </row>
    <row r="898" spans="10:11">
      <c r="J898" s="51" t="str">
        <f t="shared" si="70"/>
        <v>-</v>
      </c>
      <c r="K898" s="51"/>
    </row>
    <row r="899" spans="10:11">
      <c r="J899" s="51" t="str">
        <f t="shared" si="70"/>
        <v>-</v>
      </c>
      <c r="K899" s="51"/>
    </row>
    <row r="900" spans="10:11">
      <c r="J900" s="51" t="str">
        <f t="shared" si="70"/>
        <v>-</v>
      </c>
      <c r="K900" s="51"/>
    </row>
    <row r="901" spans="10:11">
      <c r="J901" s="51" t="str">
        <f t="shared" si="70"/>
        <v>-</v>
      </c>
      <c r="K901" s="51"/>
    </row>
    <row r="902" spans="10:11">
      <c r="J902" s="51" t="str">
        <f t="shared" si="70"/>
        <v>-</v>
      </c>
      <c r="K902" s="51"/>
    </row>
    <row r="903" spans="10:11">
      <c r="J903" s="51" t="str">
        <f t="shared" si="70"/>
        <v>-</v>
      </c>
      <c r="K903" s="51"/>
    </row>
    <row r="904" spans="10:11">
      <c r="J904" s="51" t="str">
        <f t="shared" si="70"/>
        <v>-</v>
      </c>
      <c r="K904" s="51"/>
    </row>
    <row r="905" spans="10:11">
      <c r="J905" s="51" t="str">
        <f t="shared" si="70"/>
        <v>-</v>
      </c>
      <c r="K905" s="51"/>
    </row>
    <row r="906" spans="10:11">
      <c r="J906" s="51" t="str">
        <f t="shared" si="70"/>
        <v>-</v>
      </c>
      <c r="K906" s="51"/>
    </row>
    <row r="907" spans="10:11">
      <c r="J907" s="51" t="str">
        <f t="shared" si="70"/>
        <v>-</v>
      </c>
      <c r="K907" s="51"/>
    </row>
    <row r="908" spans="10:11">
      <c r="J908" s="51" t="str">
        <f t="shared" si="70"/>
        <v>-</v>
      </c>
      <c r="K908" s="51"/>
    </row>
    <row r="909" spans="10:11">
      <c r="J909" s="51" t="str">
        <f t="shared" si="70"/>
        <v>-</v>
      </c>
      <c r="K909" s="51"/>
    </row>
    <row r="910" spans="10:11">
      <c r="J910" s="51" t="str">
        <f t="shared" si="70"/>
        <v>-</v>
      </c>
      <c r="K910" s="51"/>
    </row>
    <row r="911" spans="10:11">
      <c r="J911" s="51" t="str">
        <f t="shared" si="70"/>
        <v>-</v>
      </c>
      <c r="K911" s="51"/>
    </row>
    <row r="912" spans="10:11">
      <c r="J912" s="51" t="str">
        <f t="shared" si="70"/>
        <v>-</v>
      </c>
      <c r="K912" s="51"/>
    </row>
    <row r="913" spans="10:11">
      <c r="J913" s="51" t="str">
        <f t="shared" si="70"/>
        <v>-</v>
      </c>
      <c r="K913" s="51"/>
    </row>
    <row r="914" spans="10:11">
      <c r="J914" s="51" t="str">
        <f t="shared" si="70"/>
        <v>-</v>
      </c>
      <c r="K914" s="51"/>
    </row>
    <row r="915" spans="10:11">
      <c r="J915" s="51" t="str">
        <f t="shared" si="70"/>
        <v>-</v>
      </c>
      <c r="K915" s="51"/>
    </row>
    <row r="916" spans="10:11">
      <c r="J916" s="51" t="str">
        <f t="shared" si="70"/>
        <v>-</v>
      </c>
      <c r="K916" s="51"/>
    </row>
    <row r="917" spans="10:11">
      <c r="J917" s="51" t="str">
        <f t="shared" si="70"/>
        <v>-</v>
      </c>
      <c r="K917" s="51"/>
    </row>
    <row r="918" spans="10:11">
      <c r="J918" s="51" t="str">
        <f t="shared" si="70"/>
        <v>-</v>
      </c>
      <c r="K918" s="51"/>
    </row>
    <row r="919" spans="10:11">
      <c r="J919" s="51" t="str">
        <f t="shared" ref="J919:J982" si="71">CONCATENATE(H919,"-",I919)</f>
        <v>-</v>
      </c>
      <c r="K919" s="51"/>
    </row>
    <row r="920" spans="10:11">
      <c r="J920" s="51" t="str">
        <f t="shared" si="71"/>
        <v>-</v>
      </c>
      <c r="K920" s="51"/>
    </row>
    <row r="921" spans="10:11">
      <c r="J921" s="51" t="str">
        <f t="shared" si="71"/>
        <v>-</v>
      </c>
      <c r="K921" s="51"/>
    </row>
    <row r="922" spans="10:11">
      <c r="J922" s="51" t="str">
        <f t="shared" si="71"/>
        <v>-</v>
      </c>
      <c r="K922" s="51"/>
    </row>
    <row r="923" spans="10:11">
      <c r="J923" s="51" t="str">
        <f t="shared" si="71"/>
        <v>-</v>
      </c>
      <c r="K923" s="51"/>
    </row>
    <row r="924" spans="10:11">
      <c r="J924" s="51" t="str">
        <f t="shared" si="71"/>
        <v>-</v>
      </c>
      <c r="K924" s="51"/>
    </row>
    <row r="925" spans="10:11">
      <c r="J925" s="51" t="str">
        <f t="shared" si="71"/>
        <v>-</v>
      </c>
      <c r="K925" s="51"/>
    </row>
    <row r="926" spans="10:11">
      <c r="J926" s="51" t="str">
        <f t="shared" si="71"/>
        <v>-</v>
      </c>
      <c r="K926" s="51"/>
    </row>
    <row r="927" spans="10:11">
      <c r="J927" s="51" t="str">
        <f t="shared" si="71"/>
        <v>-</v>
      </c>
      <c r="K927" s="51"/>
    </row>
    <row r="928" spans="10:11">
      <c r="J928" s="51" t="str">
        <f t="shared" si="71"/>
        <v>-</v>
      </c>
      <c r="K928" s="51"/>
    </row>
    <row r="929" spans="10:11">
      <c r="J929" s="51" t="str">
        <f t="shared" si="71"/>
        <v>-</v>
      </c>
      <c r="K929" s="51"/>
    </row>
    <row r="930" spans="10:11">
      <c r="J930" s="51" t="str">
        <f t="shared" si="71"/>
        <v>-</v>
      </c>
      <c r="K930" s="51"/>
    </row>
    <row r="931" spans="10:11">
      <c r="J931" s="51" t="str">
        <f t="shared" si="71"/>
        <v>-</v>
      </c>
      <c r="K931" s="51"/>
    </row>
    <row r="932" spans="10:11">
      <c r="J932" s="51" t="str">
        <f t="shared" si="71"/>
        <v>-</v>
      </c>
      <c r="K932" s="51"/>
    </row>
    <row r="933" spans="10:11">
      <c r="J933" s="51" t="str">
        <f t="shared" si="71"/>
        <v>-</v>
      </c>
      <c r="K933" s="51"/>
    </row>
    <row r="934" spans="10:11">
      <c r="J934" s="51" t="str">
        <f t="shared" si="71"/>
        <v>-</v>
      </c>
      <c r="K934" s="51"/>
    </row>
    <row r="935" spans="10:11">
      <c r="J935" s="51" t="str">
        <f t="shared" si="71"/>
        <v>-</v>
      </c>
      <c r="K935" s="51"/>
    </row>
    <row r="936" spans="10:11">
      <c r="J936" s="51" t="str">
        <f t="shared" si="71"/>
        <v>-</v>
      </c>
      <c r="K936" s="51"/>
    </row>
    <row r="937" spans="10:11">
      <c r="J937" s="51" t="str">
        <f t="shared" si="71"/>
        <v>-</v>
      </c>
      <c r="K937" s="51"/>
    </row>
    <row r="938" spans="10:11">
      <c r="J938" s="51" t="str">
        <f t="shared" si="71"/>
        <v>-</v>
      </c>
      <c r="K938" s="51"/>
    </row>
    <row r="939" spans="10:11">
      <c r="J939" s="51" t="str">
        <f t="shared" si="71"/>
        <v>-</v>
      </c>
      <c r="K939" s="51"/>
    </row>
    <row r="940" spans="10:11">
      <c r="J940" s="51" t="str">
        <f t="shared" si="71"/>
        <v>-</v>
      </c>
      <c r="K940" s="51"/>
    </row>
    <row r="941" spans="10:11">
      <c r="J941" s="51" t="str">
        <f t="shared" si="71"/>
        <v>-</v>
      </c>
      <c r="K941" s="51"/>
    </row>
    <row r="942" spans="10:11">
      <c r="J942" s="51" t="str">
        <f t="shared" si="71"/>
        <v>-</v>
      </c>
      <c r="K942" s="51"/>
    </row>
    <row r="943" spans="10:11">
      <c r="J943" s="51" t="str">
        <f t="shared" si="71"/>
        <v>-</v>
      </c>
      <c r="K943" s="51"/>
    </row>
    <row r="944" spans="10:11">
      <c r="J944" s="51" t="str">
        <f t="shared" si="71"/>
        <v>-</v>
      </c>
      <c r="K944" s="51"/>
    </row>
    <row r="945" spans="10:11">
      <c r="J945" s="51" t="str">
        <f t="shared" si="71"/>
        <v>-</v>
      </c>
      <c r="K945" s="51"/>
    </row>
    <row r="946" spans="10:11">
      <c r="J946" s="51" t="str">
        <f t="shared" si="71"/>
        <v>-</v>
      </c>
      <c r="K946" s="51"/>
    </row>
    <row r="947" spans="10:11">
      <c r="J947" s="51" t="str">
        <f t="shared" si="71"/>
        <v>-</v>
      </c>
      <c r="K947" s="51"/>
    </row>
    <row r="948" spans="10:11">
      <c r="J948" s="51" t="str">
        <f t="shared" si="71"/>
        <v>-</v>
      </c>
      <c r="K948" s="51"/>
    </row>
    <row r="949" spans="10:11">
      <c r="J949" s="51" t="str">
        <f t="shared" si="71"/>
        <v>-</v>
      </c>
      <c r="K949" s="51"/>
    </row>
    <row r="950" spans="10:11">
      <c r="J950" s="51" t="str">
        <f t="shared" si="71"/>
        <v>-</v>
      </c>
      <c r="K950" s="51"/>
    </row>
    <row r="951" spans="10:11">
      <c r="J951" s="51" t="str">
        <f t="shared" si="71"/>
        <v>-</v>
      </c>
      <c r="K951" s="51"/>
    </row>
    <row r="952" spans="10:11">
      <c r="J952" s="51" t="str">
        <f t="shared" si="71"/>
        <v>-</v>
      </c>
      <c r="K952" s="51"/>
    </row>
    <row r="953" spans="10:11">
      <c r="J953" s="51" t="str">
        <f t="shared" si="71"/>
        <v>-</v>
      </c>
      <c r="K953" s="51"/>
    </row>
    <row r="954" spans="10:11">
      <c r="J954" s="51" t="str">
        <f t="shared" si="71"/>
        <v>-</v>
      </c>
      <c r="K954" s="51"/>
    </row>
    <row r="955" spans="10:11">
      <c r="J955" s="51" t="str">
        <f t="shared" si="71"/>
        <v>-</v>
      </c>
      <c r="K955" s="51"/>
    </row>
    <row r="956" spans="10:11">
      <c r="J956" s="51" t="str">
        <f t="shared" si="71"/>
        <v>-</v>
      </c>
      <c r="K956" s="51"/>
    </row>
    <row r="957" spans="10:11">
      <c r="J957" s="51" t="str">
        <f t="shared" si="71"/>
        <v>-</v>
      </c>
      <c r="K957" s="51"/>
    </row>
    <row r="958" spans="10:11">
      <c r="J958" s="51" t="str">
        <f t="shared" si="71"/>
        <v>-</v>
      </c>
      <c r="K958" s="51"/>
    </row>
    <row r="959" spans="10:11">
      <c r="J959" s="51" t="str">
        <f t="shared" si="71"/>
        <v>-</v>
      </c>
      <c r="K959" s="51"/>
    </row>
    <row r="960" spans="10:11">
      <c r="J960" s="51" t="str">
        <f t="shared" si="71"/>
        <v>-</v>
      </c>
      <c r="K960" s="51"/>
    </row>
    <row r="961" spans="10:11">
      <c r="J961" s="51" t="str">
        <f t="shared" si="71"/>
        <v>-</v>
      </c>
      <c r="K961" s="51"/>
    </row>
    <row r="962" spans="10:11">
      <c r="J962" s="51" t="str">
        <f t="shared" si="71"/>
        <v>-</v>
      </c>
      <c r="K962" s="51"/>
    </row>
    <row r="963" spans="10:11">
      <c r="J963" s="51" t="str">
        <f t="shared" si="71"/>
        <v>-</v>
      </c>
      <c r="K963" s="51"/>
    </row>
    <row r="964" spans="10:11">
      <c r="J964" s="51" t="str">
        <f t="shared" si="71"/>
        <v>-</v>
      </c>
      <c r="K964" s="51"/>
    </row>
    <row r="965" spans="10:11">
      <c r="J965" s="51" t="str">
        <f t="shared" si="71"/>
        <v>-</v>
      </c>
      <c r="K965" s="51"/>
    </row>
    <row r="966" spans="10:11">
      <c r="J966" s="51" t="str">
        <f t="shared" si="71"/>
        <v>-</v>
      </c>
      <c r="K966" s="51"/>
    </row>
    <row r="967" spans="10:11">
      <c r="J967" s="51" t="str">
        <f t="shared" si="71"/>
        <v>-</v>
      </c>
      <c r="K967" s="51"/>
    </row>
    <row r="968" spans="10:11">
      <c r="J968" s="51" t="str">
        <f t="shared" si="71"/>
        <v>-</v>
      </c>
      <c r="K968" s="51"/>
    </row>
    <row r="969" spans="10:11">
      <c r="J969" s="51" t="str">
        <f t="shared" si="71"/>
        <v>-</v>
      </c>
      <c r="K969" s="51"/>
    </row>
    <row r="970" spans="10:11">
      <c r="J970" s="51" t="str">
        <f t="shared" si="71"/>
        <v>-</v>
      </c>
      <c r="K970" s="51"/>
    </row>
    <row r="971" spans="10:11">
      <c r="J971" s="51" t="str">
        <f t="shared" si="71"/>
        <v>-</v>
      </c>
      <c r="K971" s="51"/>
    </row>
    <row r="972" spans="10:11">
      <c r="J972" s="51" t="str">
        <f t="shared" si="71"/>
        <v>-</v>
      </c>
      <c r="K972" s="51"/>
    </row>
    <row r="973" spans="10:11">
      <c r="J973" s="51" t="str">
        <f t="shared" si="71"/>
        <v>-</v>
      </c>
      <c r="K973" s="51"/>
    </row>
    <row r="974" spans="10:11">
      <c r="J974" s="51" t="str">
        <f t="shared" si="71"/>
        <v>-</v>
      </c>
      <c r="K974" s="51"/>
    </row>
    <row r="975" spans="10:11">
      <c r="J975" s="51" t="str">
        <f t="shared" si="71"/>
        <v>-</v>
      </c>
      <c r="K975" s="51"/>
    </row>
    <row r="976" spans="10:11">
      <c r="J976" s="51" t="str">
        <f t="shared" si="71"/>
        <v>-</v>
      </c>
      <c r="K976" s="51"/>
    </row>
    <row r="977" spans="10:11">
      <c r="J977" s="51" t="str">
        <f t="shared" si="71"/>
        <v>-</v>
      </c>
      <c r="K977" s="51"/>
    </row>
    <row r="978" spans="10:11">
      <c r="J978" s="51" t="str">
        <f t="shared" si="71"/>
        <v>-</v>
      </c>
      <c r="K978" s="51"/>
    </row>
    <row r="979" spans="10:11">
      <c r="J979" s="51" t="str">
        <f t="shared" si="71"/>
        <v>-</v>
      </c>
      <c r="K979" s="51"/>
    </row>
    <row r="980" spans="10:11">
      <c r="J980" s="51" t="str">
        <f t="shared" si="71"/>
        <v>-</v>
      </c>
      <c r="K980" s="51"/>
    </row>
    <row r="981" spans="10:11">
      <c r="J981" s="51" t="str">
        <f t="shared" si="71"/>
        <v>-</v>
      </c>
      <c r="K981" s="51"/>
    </row>
    <row r="982" spans="10:11">
      <c r="J982" s="51" t="str">
        <f t="shared" si="71"/>
        <v>-</v>
      </c>
      <c r="K982" s="51"/>
    </row>
    <row r="983" spans="10:11">
      <c r="J983" s="51" t="str">
        <f t="shared" ref="J983:J1046" si="72">CONCATENATE(H983,"-",I983)</f>
        <v>-</v>
      </c>
      <c r="K983" s="51"/>
    </row>
    <row r="984" spans="10:11">
      <c r="J984" s="51" t="str">
        <f t="shared" si="72"/>
        <v>-</v>
      </c>
      <c r="K984" s="51"/>
    </row>
    <row r="985" spans="10:11">
      <c r="J985" s="51" t="str">
        <f t="shared" si="72"/>
        <v>-</v>
      </c>
      <c r="K985" s="51"/>
    </row>
    <row r="986" spans="10:11">
      <c r="J986" s="51" t="str">
        <f t="shared" si="72"/>
        <v>-</v>
      </c>
      <c r="K986" s="51"/>
    </row>
    <row r="987" spans="10:11">
      <c r="J987" s="51" t="str">
        <f t="shared" si="72"/>
        <v>-</v>
      </c>
      <c r="K987" s="51"/>
    </row>
    <row r="988" spans="10:11">
      <c r="J988" s="51" t="str">
        <f t="shared" si="72"/>
        <v>-</v>
      </c>
      <c r="K988" s="51"/>
    </row>
    <row r="989" spans="10:11">
      <c r="J989" s="51" t="str">
        <f t="shared" si="72"/>
        <v>-</v>
      </c>
      <c r="K989" s="51"/>
    </row>
    <row r="990" spans="10:11">
      <c r="J990" s="51" t="str">
        <f t="shared" si="72"/>
        <v>-</v>
      </c>
      <c r="K990" s="51"/>
    </row>
    <row r="991" spans="10:11">
      <c r="J991" s="51" t="str">
        <f t="shared" si="72"/>
        <v>-</v>
      </c>
      <c r="K991" s="51"/>
    </row>
    <row r="992" spans="10:11">
      <c r="J992" s="51" t="str">
        <f t="shared" si="72"/>
        <v>-</v>
      </c>
      <c r="K992" s="51"/>
    </row>
    <row r="993" spans="10:11">
      <c r="J993" s="51" t="str">
        <f t="shared" si="72"/>
        <v>-</v>
      </c>
      <c r="K993" s="51"/>
    </row>
    <row r="994" spans="10:11">
      <c r="J994" s="51" t="str">
        <f t="shared" si="72"/>
        <v>-</v>
      </c>
      <c r="K994" s="51"/>
    </row>
    <row r="995" spans="10:11">
      <c r="J995" s="51" t="str">
        <f t="shared" si="72"/>
        <v>-</v>
      </c>
      <c r="K995" s="51"/>
    </row>
    <row r="996" spans="10:11">
      <c r="J996" s="51" t="str">
        <f t="shared" si="72"/>
        <v>-</v>
      </c>
      <c r="K996" s="51"/>
    </row>
    <row r="997" spans="10:11">
      <c r="J997" s="51" t="str">
        <f t="shared" si="72"/>
        <v>-</v>
      </c>
      <c r="K997" s="51"/>
    </row>
    <row r="998" spans="10:11">
      <c r="J998" s="51" t="str">
        <f t="shared" si="72"/>
        <v>-</v>
      </c>
      <c r="K998" s="51"/>
    </row>
    <row r="999" spans="10:11">
      <c r="J999" s="51" t="str">
        <f t="shared" si="72"/>
        <v>-</v>
      </c>
    </row>
    <row r="1000" spans="10:11">
      <c r="J1000" s="51" t="str">
        <f t="shared" si="72"/>
        <v>-</v>
      </c>
    </row>
    <row r="1001" spans="10:11">
      <c r="J1001" s="51" t="str">
        <f t="shared" si="72"/>
        <v>-</v>
      </c>
    </row>
    <row r="1002" spans="10:11">
      <c r="J1002" s="51" t="str">
        <f t="shared" si="72"/>
        <v>-</v>
      </c>
    </row>
    <row r="1003" spans="10:11">
      <c r="J1003" s="51" t="str">
        <f t="shared" si="72"/>
        <v>-</v>
      </c>
    </row>
    <row r="1004" spans="10:11">
      <c r="J1004" s="51" t="str">
        <f t="shared" si="72"/>
        <v>-</v>
      </c>
    </row>
    <row r="1005" spans="10:11">
      <c r="J1005" s="51" t="str">
        <f t="shared" si="72"/>
        <v>-</v>
      </c>
    </row>
    <row r="1006" spans="10:11">
      <c r="J1006" s="51" t="str">
        <f t="shared" si="72"/>
        <v>-</v>
      </c>
    </row>
    <row r="1007" spans="10:11">
      <c r="J1007" s="51" t="str">
        <f t="shared" si="72"/>
        <v>-</v>
      </c>
    </row>
    <row r="1008" spans="10:11">
      <c r="J1008" s="51" t="str">
        <f t="shared" si="72"/>
        <v>-</v>
      </c>
    </row>
    <row r="1009" spans="10:10">
      <c r="J1009" s="51" t="str">
        <f t="shared" si="72"/>
        <v>-</v>
      </c>
    </row>
    <row r="1010" spans="10:10">
      <c r="J1010" s="51" t="str">
        <f t="shared" si="72"/>
        <v>-</v>
      </c>
    </row>
    <row r="1011" spans="10:10">
      <c r="J1011" s="51" t="str">
        <f t="shared" si="72"/>
        <v>-</v>
      </c>
    </row>
    <row r="1012" spans="10:10">
      <c r="J1012" s="51" t="str">
        <f t="shared" si="72"/>
        <v>-</v>
      </c>
    </row>
    <row r="1013" spans="10:10">
      <c r="J1013" s="51" t="str">
        <f t="shared" si="72"/>
        <v>-</v>
      </c>
    </row>
    <row r="1014" spans="10:10">
      <c r="J1014" s="51" t="str">
        <f t="shared" si="72"/>
        <v>-</v>
      </c>
    </row>
    <row r="1015" spans="10:10">
      <c r="J1015" s="51" t="str">
        <f t="shared" si="72"/>
        <v>-</v>
      </c>
    </row>
    <row r="1016" spans="10:10">
      <c r="J1016" s="51" t="str">
        <f t="shared" si="72"/>
        <v>-</v>
      </c>
    </row>
    <row r="1017" spans="10:10">
      <c r="J1017" s="51" t="str">
        <f t="shared" si="72"/>
        <v>-</v>
      </c>
    </row>
    <row r="1018" spans="10:10">
      <c r="J1018" s="51" t="str">
        <f t="shared" si="72"/>
        <v>-</v>
      </c>
    </row>
    <row r="1019" spans="10:10">
      <c r="J1019" s="51" t="str">
        <f t="shared" si="72"/>
        <v>-</v>
      </c>
    </row>
    <row r="1020" spans="10:10">
      <c r="J1020" s="51" t="str">
        <f t="shared" si="72"/>
        <v>-</v>
      </c>
    </row>
    <row r="1021" spans="10:10">
      <c r="J1021" s="51" t="str">
        <f t="shared" si="72"/>
        <v>-</v>
      </c>
    </row>
    <row r="1022" spans="10:10">
      <c r="J1022" s="51" t="str">
        <f t="shared" si="72"/>
        <v>-</v>
      </c>
    </row>
    <row r="1023" spans="10:10">
      <c r="J1023" s="51" t="str">
        <f t="shared" si="72"/>
        <v>-</v>
      </c>
    </row>
    <row r="1024" spans="10:10">
      <c r="J1024" s="51" t="str">
        <f t="shared" si="72"/>
        <v>-</v>
      </c>
    </row>
    <row r="1025" spans="10:10">
      <c r="J1025" s="51" t="str">
        <f t="shared" si="72"/>
        <v>-</v>
      </c>
    </row>
    <row r="1026" spans="10:10">
      <c r="J1026" s="51" t="str">
        <f t="shared" si="72"/>
        <v>-</v>
      </c>
    </row>
    <row r="1027" spans="10:10">
      <c r="J1027" s="51" t="str">
        <f t="shared" si="72"/>
        <v>-</v>
      </c>
    </row>
    <row r="1028" spans="10:10">
      <c r="J1028" s="51" t="str">
        <f t="shared" si="72"/>
        <v>-</v>
      </c>
    </row>
    <row r="1029" spans="10:10">
      <c r="J1029" s="51" t="str">
        <f t="shared" si="72"/>
        <v>-</v>
      </c>
    </row>
    <row r="1030" spans="10:10">
      <c r="J1030" s="51" t="str">
        <f t="shared" si="72"/>
        <v>-</v>
      </c>
    </row>
    <row r="1031" spans="10:10">
      <c r="J1031" s="51" t="str">
        <f t="shared" si="72"/>
        <v>-</v>
      </c>
    </row>
    <row r="1032" spans="10:10">
      <c r="J1032" s="51" t="str">
        <f t="shared" si="72"/>
        <v>-</v>
      </c>
    </row>
    <row r="1033" spans="10:10">
      <c r="J1033" s="51" t="str">
        <f t="shared" si="72"/>
        <v>-</v>
      </c>
    </row>
    <row r="1034" spans="10:10">
      <c r="J1034" s="51" t="str">
        <f t="shared" si="72"/>
        <v>-</v>
      </c>
    </row>
    <row r="1035" spans="10:10">
      <c r="J1035" s="51" t="str">
        <f t="shared" si="72"/>
        <v>-</v>
      </c>
    </row>
    <row r="1036" spans="10:10">
      <c r="J1036" s="51" t="str">
        <f t="shared" si="72"/>
        <v>-</v>
      </c>
    </row>
    <row r="1037" spans="10:10">
      <c r="J1037" s="51" t="str">
        <f t="shared" si="72"/>
        <v>-</v>
      </c>
    </row>
    <row r="1038" spans="10:10">
      <c r="J1038" s="51" t="str">
        <f t="shared" si="72"/>
        <v>-</v>
      </c>
    </row>
    <row r="1039" spans="10:10">
      <c r="J1039" s="51" t="str">
        <f t="shared" si="72"/>
        <v>-</v>
      </c>
    </row>
    <row r="1040" spans="10:10">
      <c r="J1040" s="51" t="str">
        <f t="shared" si="72"/>
        <v>-</v>
      </c>
    </row>
    <row r="1041" spans="10:10">
      <c r="J1041" s="51" t="str">
        <f t="shared" si="72"/>
        <v>-</v>
      </c>
    </row>
    <row r="1042" spans="10:10">
      <c r="J1042" s="51" t="str">
        <f t="shared" si="72"/>
        <v>-</v>
      </c>
    </row>
    <row r="1043" spans="10:10">
      <c r="J1043" s="51" t="str">
        <f t="shared" si="72"/>
        <v>-</v>
      </c>
    </row>
    <row r="1044" spans="10:10">
      <c r="J1044" s="51" t="str">
        <f t="shared" si="72"/>
        <v>-</v>
      </c>
    </row>
    <row r="1045" spans="10:10">
      <c r="J1045" s="51" t="str">
        <f t="shared" si="72"/>
        <v>-</v>
      </c>
    </row>
    <row r="1046" spans="10:10">
      <c r="J1046" s="51" t="str">
        <f t="shared" si="72"/>
        <v>-</v>
      </c>
    </row>
    <row r="1047" spans="10:10">
      <c r="J1047" s="51" t="str">
        <f t="shared" ref="J1047:J1110" si="73">CONCATENATE(H1047,"-",I1047)</f>
        <v>-</v>
      </c>
    </row>
    <row r="1048" spans="10:10">
      <c r="J1048" s="51" t="str">
        <f t="shared" si="73"/>
        <v>-</v>
      </c>
    </row>
    <row r="1049" spans="10:10">
      <c r="J1049" s="51" t="str">
        <f t="shared" si="73"/>
        <v>-</v>
      </c>
    </row>
    <row r="1050" spans="10:10">
      <c r="J1050" s="51" t="str">
        <f t="shared" si="73"/>
        <v>-</v>
      </c>
    </row>
    <row r="1051" spans="10:10">
      <c r="J1051" s="51" t="str">
        <f t="shared" si="73"/>
        <v>-</v>
      </c>
    </row>
    <row r="1052" spans="10:10">
      <c r="J1052" s="51" t="str">
        <f t="shared" si="73"/>
        <v>-</v>
      </c>
    </row>
    <row r="1053" spans="10:10">
      <c r="J1053" s="51" t="str">
        <f t="shared" si="73"/>
        <v>-</v>
      </c>
    </row>
    <row r="1054" spans="10:10">
      <c r="J1054" s="51" t="str">
        <f t="shared" si="73"/>
        <v>-</v>
      </c>
    </row>
    <row r="1055" spans="10:10">
      <c r="J1055" s="51" t="str">
        <f t="shared" si="73"/>
        <v>-</v>
      </c>
    </row>
    <row r="1056" spans="10:10">
      <c r="J1056" s="51" t="str">
        <f t="shared" si="73"/>
        <v>-</v>
      </c>
    </row>
    <row r="1057" spans="10:10">
      <c r="J1057" s="51" t="str">
        <f t="shared" si="73"/>
        <v>-</v>
      </c>
    </row>
    <row r="1058" spans="10:10">
      <c r="J1058" s="51" t="str">
        <f t="shared" si="73"/>
        <v>-</v>
      </c>
    </row>
    <row r="1059" spans="10:10">
      <c r="J1059" s="51" t="str">
        <f t="shared" si="73"/>
        <v>-</v>
      </c>
    </row>
    <row r="1060" spans="10:10">
      <c r="J1060" s="51" t="str">
        <f t="shared" si="73"/>
        <v>-</v>
      </c>
    </row>
    <row r="1061" spans="10:10">
      <c r="J1061" s="51" t="str">
        <f t="shared" si="73"/>
        <v>-</v>
      </c>
    </row>
    <row r="1062" spans="10:10">
      <c r="J1062" s="51" t="str">
        <f t="shared" si="73"/>
        <v>-</v>
      </c>
    </row>
    <row r="1063" spans="10:10">
      <c r="J1063" s="51" t="str">
        <f t="shared" si="73"/>
        <v>-</v>
      </c>
    </row>
    <row r="1064" spans="10:10">
      <c r="J1064" s="51" t="str">
        <f t="shared" si="73"/>
        <v>-</v>
      </c>
    </row>
    <row r="1065" spans="10:10">
      <c r="J1065" s="51" t="str">
        <f t="shared" si="73"/>
        <v>-</v>
      </c>
    </row>
    <row r="1066" spans="10:10">
      <c r="J1066" s="51" t="str">
        <f t="shared" si="73"/>
        <v>-</v>
      </c>
    </row>
    <row r="1067" spans="10:10">
      <c r="J1067" s="51" t="str">
        <f t="shared" si="73"/>
        <v>-</v>
      </c>
    </row>
    <row r="1068" spans="10:10">
      <c r="J1068" s="51" t="str">
        <f t="shared" si="73"/>
        <v>-</v>
      </c>
    </row>
    <row r="1069" spans="10:10">
      <c r="J1069" s="51" t="str">
        <f t="shared" si="73"/>
        <v>-</v>
      </c>
    </row>
    <row r="1070" spans="10:10">
      <c r="J1070" s="51" t="str">
        <f t="shared" si="73"/>
        <v>-</v>
      </c>
    </row>
    <row r="1071" spans="10:10">
      <c r="J1071" s="51" t="str">
        <f t="shared" si="73"/>
        <v>-</v>
      </c>
    </row>
    <row r="1072" spans="10:10">
      <c r="J1072" s="51" t="str">
        <f t="shared" si="73"/>
        <v>-</v>
      </c>
    </row>
    <row r="1073" spans="10:10">
      <c r="J1073" s="51" t="str">
        <f t="shared" si="73"/>
        <v>-</v>
      </c>
    </row>
    <row r="1074" spans="10:10">
      <c r="J1074" s="51" t="str">
        <f t="shared" si="73"/>
        <v>-</v>
      </c>
    </row>
    <row r="1075" spans="10:10">
      <c r="J1075" s="51" t="str">
        <f t="shared" si="73"/>
        <v>-</v>
      </c>
    </row>
    <row r="1076" spans="10:10">
      <c r="J1076" s="51" t="str">
        <f t="shared" si="73"/>
        <v>-</v>
      </c>
    </row>
    <row r="1077" spans="10:10">
      <c r="J1077" s="51" t="str">
        <f t="shared" si="73"/>
        <v>-</v>
      </c>
    </row>
    <row r="1078" spans="10:10">
      <c r="J1078" s="51" t="str">
        <f t="shared" si="73"/>
        <v>-</v>
      </c>
    </row>
    <row r="1079" spans="10:10">
      <c r="J1079" s="51" t="str">
        <f t="shared" si="73"/>
        <v>-</v>
      </c>
    </row>
    <row r="1080" spans="10:10">
      <c r="J1080" s="51" t="str">
        <f t="shared" si="73"/>
        <v>-</v>
      </c>
    </row>
    <row r="1081" spans="10:10">
      <c r="J1081" s="51" t="str">
        <f t="shared" si="73"/>
        <v>-</v>
      </c>
    </row>
    <row r="1082" spans="10:10">
      <c r="J1082" s="51" t="str">
        <f t="shared" si="73"/>
        <v>-</v>
      </c>
    </row>
    <row r="1083" spans="10:10">
      <c r="J1083" s="51" t="str">
        <f t="shared" si="73"/>
        <v>-</v>
      </c>
    </row>
    <row r="1084" spans="10:10">
      <c r="J1084" s="51" t="str">
        <f t="shared" si="73"/>
        <v>-</v>
      </c>
    </row>
    <row r="1085" spans="10:10">
      <c r="J1085" s="51" t="str">
        <f t="shared" si="73"/>
        <v>-</v>
      </c>
    </row>
    <row r="1086" spans="10:10">
      <c r="J1086" s="51" t="str">
        <f t="shared" si="73"/>
        <v>-</v>
      </c>
    </row>
    <row r="1087" spans="10:10">
      <c r="J1087" s="51" t="str">
        <f t="shared" si="73"/>
        <v>-</v>
      </c>
    </row>
    <row r="1088" spans="10:10">
      <c r="J1088" s="51" t="str">
        <f t="shared" si="73"/>
        <v>-</v>
      </c>
    </row>
    <row r="1089" spans="10:10">
      <c r="J1089" s="51" t="str">
        <f t="shared" si="73"/>
        <v>-</v>
      </c>
    </row>
    <row r="1090" spans="10:10">
      <c r="J1090" s="51" t="str">
        <f t="shared" si="73"/>
        <v>-</v>
      </c>
    </row>
    <row r="1091" spans="10:10">
      <c r="J1091" s="51" t="str">
        <f t="shared" si="73"/>
        <v>-</v>
      </c>
    </row>
    <row r="1092" spans="10:10">
      <c r="J1092" s="51" t="str">
        <f t="shared" si="73"/>
        <v>-</v>
      </c>
    </row>
    <row r="1093" spans="10:10">
      <c r="J1093" s="51" t="str">
        <f t="shared" si="73"/>
        <v>-</v>
      </c>
    </row>
    <row r="1094" spans="10:10">
      <c r="J1094" s="51" t="str">
        <f t="shared" si="73"/>
        <v>-</v>
      </c>
    </row>
    <row r="1095" spans="10:10">
      <c r="J1095" s="51" t="str">
        <f t="shared" si="73"/>
        <v>-</v>
      </c>
    </row>
    <row r="1096" spans="10:10">
      <c r="J1096" s="51" t="str">
        <f t="shared" si="73"/>
        <v>-</v>
      </c>
    </row>
    <row r="1097" spans="10:10">
      <c r="J1097" s="51" t="str">
        <f t="shared" si="73"/>
        <v>-</v>
      </c>
    </row>
    <row r="1098" spans="10:10">
      <c r="J1098" s="51" t="str">
        <f t="shared" si="73"/>
        <v>-</v>
      </c>
    </row>
    <row r="1099" spans="10:10">
      <c r="J1099" s="51" t="str">
        <f t="shared" si="73"/>
        <v>-</v>
      </c>
    </row>
    <row r="1100" spans="10:10">
      <c r="J1100" s="51" t="str">
        <f t="shared" si="73"/>
        <v>-</v>
      </c>
    </row>
    <row r="1101" spans="10:10">
      <c r="J1101" s="51" t="str">
        <f t="shared" si="73"/>
        <v>-</v>
      </c>
    </row>
    <row r="1102" spans="10:10">
      <c r="J1102" s="51" t="str">
        <f t="shared" si="73"/>
        <v>-</v>
      </c>
    </row>
    <row r="1103" spans="10:10">
      <c r="J1103" s="51" t="str">
        <f t="shared" si="73"/>
        <v>-</v>
      </c>
    </row>
    <row r="1104" spans="10:10">
      <c r="J1104" s="51" t="str">
        <f t="shared" si="73"/>
        <v>-</v>
      </c>
    </row>
    <row r="1105" spans="10:10">
      <c r="J1105" s="51" t="str">
        <f t="shared" si="73"/>
        <v>-</v>
      </c>
    </row>
    <row r="1106" spans="10:10">
      <c r="J1106" s="51" t="str">
        <f t="shared" si="73"/>
        <v>-</v>
      </c>
    </row>
    <row r="1107" spans="10:10">
      <c r="J1107" s="51" t="str">
        <f t="shared" si="73"/>
        <v>-</v>
      </c>
    </row>
    <row r="1108" spans="10:10">
      <c r="J1108" s="51" t="str">
        <f t="shared" si="73"/>
        <v>-</v>
      </c>
    </row>
    <row r="1109" spans="10:10">
      <c r="J1109" s="51" t="str">
        <f t="shared" si="73"/>
        <v>-</v>
      </c>
    </row>
    <row r="1110" spans="10:10">
      <c r="J1110" s="51" t="str">
        <f t="shared" si="73"/>
        <v>-</v>
      </c>
    </row>
    <row r="1111" spans="10:10">
      <c r="J1111" s="51" t="str">
        <f t="shared" ref="J1111:J1174" si="74">CONCATENATE(H1111,"-",I1111)</f>
        <v>-</v>
      </c>
    </row>
    <row r="1112" spans="10:10">
      <c r="J1112" s="51" t="str">
        <f t="shared" si="74"/>
        <v>-</v>
      </c>
    </row>
    <row r="1113" spans="10:10">
      <c r="J1113" s="51" t="str">
        <f t="shared" si="74"/>
        <v>-</v>
      </c>
    </row>
    <row r="1114" spans="10:10">
      <c r="J1114" s="51" t="str">
        <f t="shared" si="74"/>
        <v>-</v>
      </c>
    </row>
    <row r="1115" spans="10:10">
      <c r="J1115" s="51" t="str">
        <f t="shared" si="74"/>
        <v>-</v>
      </c>
    </row>
    <row r="1116" spans="10:10">
      <c r="J1116" s="51" t="str">
        <f t="shared" si="74"/>
        <v>-</v>
      </c>
    </row>
    <row r="1117" spans="10:10">
      <c r="J1117" s="51" t="str">
        <f t="shared" si="74"/>
        <v>-</v>
      </c>
    </row>
    <row r="1118" spans="10:10">
      <c r="J1118" s="51" t="str">
        <f t="shared" si="74"/>
        <v>-</v>
      </c>
    </row>
    <row r="1119" spans="10:10">
      <c r="J1119" s="51" t="str">
        <f t="shared" si="74"/>
        <v>-</v>
      </c>
    </row>
    <row r="1120" spans="10:10">
      <c r="J1120" s="51" t="str">
        <f t="shared" si="74"/>
        <v>-</v>
      </c>
    </row>
    <row r="1121" spans="10:10">
      <c r="J1121" s="51" t="str">
        <f t="shared" si="74"/>
        <v>-</v>
      </c>
    </row>
    <row r="1122" spans="10:10">
      <c r="J1122" s="51" t="str">
        <f t="shared" si="74"/>
        <v>-</v>
      </c>
    </row>
    <row r="1123" spans="10:10">
      <c r="J1123" s="51" t="str">
        <f t="shared" si="74"/>
        <v>-</v>
      </c>
    </row>
    <row r="1124" spans="10:10">
      <c r="J1124" s="51" t="str">
        <f t="shared" si="74"/>
        <v>-</v>
      </c>
    </row>
    <row r="1125" spans="10:10">
      <c r="J1125" s="51" t="str">
        <f t="shared" si="74"/>
        <v>-</v>
      </c>
    </row>
    <row r="1126" spans="10:10">
      <c r="J1126" s="51" t="str">
        <f t="shared" si="74"/>
        <v>-</v>
      </c>
    </row>
    <row r="1127" spans="10:10">
      <c r="J1127" s="51" t="str">
        <f t="shared" si="74"/>
        <v>-</v>
      </c>
    </row>
    <row r="1128" spans="10:10">
      <c r="J1128" s="51" t="str">
        <f t="shared" si="74"/>
        <v>-</v>
      </c>
    </row>
    <row r="1129" spans="10:10">
      <c r="J1129" s="51" t="str">
        <f t="shared" si="74"/>
        <v>-</v>
      </c>
    </row>
    <row r="1130" spans="10:10">
      <c r="J1130" s="51" t="str">
        <f t="shared" si="74"/>
        <v>-</v>
      </c>
    </row>
    <row r="1131" spans="10:10">
      <c r="J1131" s="51" t="str">
        <f t="shared" si="74"/>
        <v>-</v>
      </c>
    </row>
    <row r="1132" spans="10:10">
      <c r="J1132" s="51" t="str">
        <f t="shared" si="74"/>
        <v>-</v>
      </c>
    </row>
    <row r="1133" spans="10:10">
      <c r="J1133" s="51" t="str">
        <f t="shared" si="74"/>
        <v>-</v>
      </c>
    </row>
    <row r="1134" spans="10:10">
      <c r="J1134" s="51" t="str">
        <f t="shared" si="74"/>
        <v>-</v>
      </c>
    </row>
    <row r="1135" spans="10:10">
      <c r="J1135" s="51" t="str">
        <f t="shared" si="74"/>
        <v>-</v>
      </c>
    </row>
    <row r="1136" spans="10:10">
      <c r="J1136" s="51" t="str">
        <f t="shared" si="74"/>
        <v>-</v>
      </c>
    </row>
    <row r="1137" spans="10:10">
      <c r="J1137" s="51" t="str">
        <f t="shared" si="74"/>
        <v>-</v>
      </c>
    </row>
    <row r="1138" spans="10:10">
      <c r="J1138" s="51" t="str">
        <f t="shared" si="74"/>
        <v>-</v>
      </c>
    </row>
    <row r="1139" spans="10:10">
      <c r="J1139" s="51" t="str">
        <f t="shared" si="74"/>
        <v>-</v>
      </c>
    </row>
    <row r="1140" spans="10:10">
      <c r="J1140" s="51" t="str">
        <f t="shared" si="74"/>
        <v>-</v>
      </c>
    </row>
    <row r="1141" spans="10:10">
      <c r="J1141" s="51" t="str">
        <f t="shared" si="74"/>
        <v>-</v>
      </c>
    </row>
    <row r="1142" spans="10:10">
      <c r="J1142" s="51" t="str">
        <f t="shared" si="74"/>
        <v>-</v>
      </c>
    </row>
    <row r="1143" spans="10:10">
      <c r="J1143" s="51" t="str">
        <f t="shared" si="74"/>
        <v>-</v>
      </c>
    </row>
    <row r="1144" spans="10:10">
      <c r="J1144" s="51" t="str">
        <f t="shared" si="74"/>
        <v>-</v>
      </c>
    </row>
    <row r="1145" spans="10:10">
      <c r="J1145" s="51" t="str">
        <f t="shared" si="74"/>
        <v>-</v>
      </c>
    </row>
    <row r="1146" spans="10:10">
      <c r="J1146" s="51" t="str">
        <f t="shared" si="74"/>
        <v>-</v>
      </c>
    </row>
    <row r="1147" spans="10:10">
      <c r="J1147" s="51" t="str">
        <f t="shared" si="74"/>
        <v>-</v>
      </c>
    </row>
    <row r="1148" spans="10:10">
      <c r="J1148" s="51" t="str">
        <f t="shared" si="74"/>
        <v>-</v>
      </c>
    </row>
    <row r="1149" spans="10:10">
      <c r="J1149" s="51" t="str">
        <f t="shared" si="74"/>
        <v>-</v>
      </c>
    </row>
    <row r="1150" spans="10:10">
      <c r="J1150" s="51" t="str">
        <f t="shared" si="74"/>
        <v>-</v>
      </c>
    </row>
    <row r="1151" spans="10:10">
      <c r="J1151" s="51" t="str">
        <f t="shared" si="74"/>
        <v>-</v>
      </c>
    </row>
    <row r="1152" spans="10:10">
      <c r="J1152" s="51" t="str">
        <f t="shared" si="74"/>
        <v>-</v>
      </c>
    </row>
    <row r="1153" spans="10:10">
      <c r="J1153" s="51" t="str">
        <f t="shared" si="74"/>
        <v>-</v>
      </c>
    </row>
    <row r="1154" spans="10:10">
      <c r="J1154" s="51" t="str">
        <f t="shared" si="74"/>
        <v>-</v>
      </c>
    </row>
    <row r="1155" spans="10:10">
      <c r="J1155" s="51" t="str">
        <f t="shared" si="74"/>
        <v>-</v>
      </c>
    </row>
    <row r="1156" spans="10:10">
      <c r="J1156" s="51" t="str">
        <f t="shared" si="74"/>
        <v>-</v>
      </c>
    </row>
    <row r="1157" spans="10:10">
      <c r="J1157" s="51" t="str">
        <f t="shared" si="74"/>
        <v>-</v>
      </c>
    </row>
    <row r="1158" spans="10:10">
      <c r="J1158" s="51" t="str">
        <f t="shared" si="74"/>
        <v>-</v>
      </c>
    </row>
    <row r="1159" spans="10:10">
      <c r="J1159" s="51" t="str">
        <f t="shared" si="74"/>
        <v>-</v>
      </c>
    </row>
    <row r="1160" spans="10:10">
      <c r="J1160" s="51" t="str">
        <f t="shared" si="74"/>
        <v>-</v>
      </c>
    </row>
    <row r="1161" spans="10:10">
      <c r="J1161" s="51" t="str">
        <f t="shared" si="74"/>
        <v>-</v>
      </c>
    </row>
    <row r="1162" spans="10:10">
      <c r="J1162" s="51" t="str">
        <f t="shared" si="74"/>
        <v>-</v>
      </c>
    </row>
    <row r="1163" spans="10:10">
      <c r="J1163" s="51" t="str">
        <f t="shared" si="74"/>
        <v>-</v>
      </c>
    </row>
    <row r="1164" spans="10:10">
      <c r="J1164" s="51" t="str">
        <f t="shared" si="74"/>
        <v>-</v>
      </c>
    </row>
    <row r="1165" spans="10:10">
      <c r="J1165" s="51" t="str">
        <f t="shared" si="74"/>
        <v>-</v>
      </c>
    </row>
    <row r="1166" spans="10:10">
      <c r="J1166" s="51" t="str">
        <f t="shared" si="74"/>
        <v>-</v>
      </c>
    </row>
    <row r="1167" spans="10:10">
      <c r="J1167" s="51" t="str">
        <f t="shared" si="74"/>
        <v>-</v>
      </c>
    </row>
    <row r="1168" spans="10:10">
      <c r="J1168" s="51" t="str">
        <f t="shared" si="74"/>
        <v>-</v>
      </c>
    </row>
    <row r="1169" spans="10:10">
      <c r="J1169" s="51" t="str">
        <f t="shared" si="74"/>
        <v>-</v>
      </c>
    </row>
    <row r="1170" spans="10:10">
      <c r="J1170" s="51" t="str">
        <f t="shared" si="74"/>
        <v>-</v>
      </c>
    </row>
    <row r="1171" spans="10:10">
      <c r="J1171" s="51" t="str">
        <f t="shared" si="74"/>
        <v>-</v>
      </c>
    </row>
    <row r="1172" spans="10:10">
      <c r="J1172" s="51" t="str">
        <f t="shared" si="74"/>
        <v>-</v>
      </c>
    </row>
    <row r="1173" spans="10:10">
      <c r="J1173" s="51" t="str">
        <f t="shared" si="74"/>
        <v>-</v>
      </c>
    </row>
    <row r="1174" spans="10:10">
      <c r="J1174" s="51" t="str">
        <f t="shared" si="74"/>
        <v>-</v>
      </c>
    </row>
    <row r="1175" spans="10:10">
      <c r="J1175" s="51" t="str">
        <f t="shared" ref="J1175:J1238" si="75">CONCATENATE(H1175,"-",I1175)</f>
        <v>-</v>
      </c>
    </row>
    <row r="1176" spans="10:10">
      <c r="J1176" s="51" t="str">
        <f t="shared" si="75"/>
        <v>-</v>
      </c>
    </row>
    <row r="1177" spans="10:10">
      <c r="J1177" s="51" t="str">
        <f t="shared" si="75"/>
        <v>-</v>
      </c>
    </row>
    <row r="1178" spans="10:10">
      <c r="J1178" s="51" t="str">
        <f t="shared" si="75"/>
        <v>-</v>
      </c>
    </row>
    <row r="1179" spans="10:10">
      <c r="J1179" s="51" t="str">
        <f t="shared" si="75"/>
        <v>-</v>
      </c>
    </row>
    <row r="1180" spans="10:10">
      <c r="J1180" s="51" t="str">
        <f t="shared" si="75"/>
        <v>-</v>
      </c>
    </row>
    <row r="1181" spans="10:10">
      <c r="J1181" s="51" t="str">
        <f t="shared" si="75"/>
        <v>-</v>
      </c>
    </row>
    <row r="1182" spans="10:10">
      <c r="J1182" s="51" t="str">
        <f t="shared" si="75"/>
        <v>-</v>
      </c>
    </row>
    <row r="1183" spans="10:10">
      <c r="J1183" s="51" t="str">
        <f t="shared" si="75"/>
        <v>-</v>
      </c>
    </row>
    <row r="1184" spans="10:10">
      <c r="J1184" s="51" t="str">
        <f t="shared" si="75"/>
        <v>-</v>
      </c>
    </row>
    <row r="1185" spans="10:10">
      <c r="J1185" s="51" t="str">
        <f t="shared" si="75"/>
        <v>-</v>
      </c>
    </row>
    <row r="1186" spans="10:10">
      <c r="J1186" s="51" t="str">
        <f t="shared" si="75"/>
        <v>-</v>
      </c>
    </row>
    <row r="1187" spans="10:10">
      <c r="J1187" s="51" t="str">
        <f t="shared" si="75"/>
        <v>-</v>
      </c>
    </row>
    <row r="1188" spans="10:10">
      <c r="J1188" s="51" t="str">
        <f t="shared" si="75"/>
        <v>-</v>
      </c>
    </row>
    <row r="1189" spans="10:10">
      <c r="J1189" s="51" t="str">
        <f t="shared" si="75"/>
        <v>-</v>
      </c>
    </row>
    <row r="1190" spans="10:10">
      <c r="J1190" s="51" t="str">
        <f t="shared" si="75"/>
        <v>-</v>
      </c>
    </row>
    <row r="1191" spans="10:10">
      <c r="J1191" s="51" t="str">
        <f t="shared" si="75"/>
        <v>-</v>
      </c>
    </row>
    <row r="1192" spans="10:10">
      <c r="J1192" s="51" t="str">
        <f t="shared" si="75"/>
        <v>-</v>
      </c>
    </row>
    <row r="1193" spans="10:10">
      <c r="J1193" s="51" t="str">
        <f t="shared" si="75"/>
        <v>-</v>
      </c>
    </row>
    <row r="1194" spans="10:10">
      <c r="J1194" s="51" t="str">
        <f t="shared" si="75"/>
        <v>-</v>
      </c>
    </row>
    <row r="1195" spans="10:10">
      <c r="J1195" s="51" t="str">
        <f t="shared" si="75"/>
        <v>-</v>
      </c>
    </row>
    <row r="1196" spans="10:10">
      <c r="J1196" s="51" t="str">
        <f t="shared" si="75"/>
        <v>-</v>
      </c>
    </row>
    <row r="1197" spans="10:10">
      <c r="J1197" s="51" t="str">
        <f t="shared" si="75"/>
        <v>-</v>
      </c>
    </row>
    <row r="1198" spans="10:10">
      <c r="J1198" s="51" t="str">
        <f t="shared" si="75"/>
        <v>-</v>
      </c>
    </row>
    <row r="1199" spans="10:10">
      <c r="J1199" s="51" t="str">
        <f t="shared" si="75"/>
        <v>-</v>
      </c>
    </row>
    <row r="1200" spans="10:10">
      <c r="J1200" s="51" t="str">
        <f t="shared" si="75"/>
        <v>-</v>
      </c>
    </row>
    <row r="1201" spans="10:10">
      <c r="J1201" s="51" t="str">
        <f t="shared" si="75"/>
        <v>-</v>
      </c>
    </row>
    <row r="1202" spans="10:10">
      <c r="J1202" s="51" t="str">
        <f t="shared" si="75"/>
        <v>-</v>
      </c>
    </row>
    <row r="1203" spans="10:10">
      <c r="J1203" s="51" t="str">
        <f t="shared" si="75"/>
        <v>-</v>
      </c>
    </row>
    <row r="1204" spans="10:10">
      <c r="J1204" s="51" t="str">
        <f t="shared" si="75"/>
        <v>-</v>
      </c>
    </row>
    <row r="1205" spans="10:10">
      <c r="J1205" s="51" t="str">
        <f t="shared" si="75"/>
        <v>-</v>
      </c>
    </row>
    <row r="1206" spans="10:10">
      <c r="J1206" s="51" t="str">
        <f t="shared" si="75"/>
        <v>-</v>
      </c>
    </row>
    <row r="1207" spans="10:10">
      <c r="J1207" s="51" t="str">
        <f t="shared" si="75"/>
        <v>-</v>
      </c>
    </row>
    <row r="1208" spans="10:10">
      <c r="J1208" s="51" t="str">
        <f t="shared" si="75"/>
        <v>-</v>
      </c>
    </row>
    <row r="1209" spans="10:10">
      <c r="J1209" s="51" t="str">
        <f t="shared" si="75"/>
        <v>-</v>
      </c>
    </row>
    <row r="1210" spans="10:10">
      <c r="J1210" s="51" t="str">
        <f t="shared" si="75"/>
        <v>-</v>
      </c>
    </row>
    <row r="1211" spans="10:10">
      <c r="J1211" s="51" t="str">
        <f t="shared" si="75"/>
        <v>-</v>
      </c>
    </row>
    <row r="1212" spans="10:10">
      <c r="J1212" s="51" t="str">
        <f t="shared" si="75"/>
        <v>-</v>
      </c>
    </row>
    <row r="1213" spans="10:10">
      <c r="J1213" s="51" t="str">
        <f t="shared" si="75"/>
        <v>-</v>
      </c>
    </row>
    <row r="1214" spans="10:10">
      <c r="J1214" s="51" t="str">
        <f t="shared" si="75"/>
        <v>-</v>
      </c>
    </row>
    <row r="1215" spans="10:10">
      <c r="J1215" s="51" t="str">
        <f t="shared" si="75"/>
        <v>-</v>
      </c>
    </row>
    <row r="1216" spans="10:10">
      <c r="J1216" s="51" t="str">
        <f t="shared" si="75"/>
        <v>-</v>
      </c>
    </row>
    <row r="1217" spans="10:10">
      <c r="J1217" s="51" t="str">
        <f t="shared" si="75"/>
        <v>-</v>
      </c>
    </row>
    <row r="1218" spans="10:10">
      <c r="J1218" s="51" t="str">
        <f t="shared" si="75"/>
        <v>-</v>
      </c>
    </row>
    <row r="1219" spans="10:10">
      <c r="J1219" s="51" t="str">
        <f t="shared" si="75"/>
        <v>-</v>
      </c>
    </row>
    <row r="1220" spans="10:10">
      <c r="J1220" s="51" t="str">
        <f t="shared" si="75"/>
        <v>-</v>
      </c>
    </row>
    <row r="1221" spans="10:10">
      <c r="J1221" s="51" t="str">
        <f t="shared" si="75"/>
        <v>-</v>
      </c>
    </row>
    <row r="1222" spans="10:10">
      <c r="J1222" s="51" t="str">
        <f t="shared" si="75"/>
        <v>-</v>
      </c>
    </row>
    <row r="1223" spans="10:10">
      <c r="J1223" s="51" t="str">
        <f t="shared" si="75"/>
        <v>-</v>
      </c>
    </row>
    <row r="1224" spans="10:10">
      <c r="J1224" s="51" t="str">
        <f t="shared" si="75"/>
        <v>-</v>
      </c>
    </row>
    <row r="1225" spans="10:10">
      <c r="J1225" s="51" t="str">
        <f t="shared" si="75"/>
        <v>-</v>
      </c>
    </row>
    <row r="1226" spans="10:10">
      <c r="J1226" s="51" t="str">
        <f t="shared" si="75"/>
        <v>-</v>
      </c>
    </row>
    <row r="1227" spans="10:10">
      <c r="J1227" s="51" t="str">
        <f t="shared" si="75"/>
        <v>-</v>
      </c>
    </row>
    <row r="1228" spans="10:10">
      <c r="J1228" s="51" t="str">
        <f t="shared" si="75"/>
        <v>-</v>
      </c>
    </row>
    <row r="1229" spans="10:10">
      <c r="J1229" s="51" t="str">
        <f t="shared" si="75"/>
        <v>-</v>
      </c>
    </row>
    <row r="1230" spans="10:10">
      <c r="J1230" s="51" t="str">
        <f t="shared" si="75"/>
        <v>-</v>
      </c>
    </row>
    <row r="1231" spans="10:10">
      <c r="J1231" s="51" t="str">
        <f t="shared" si="75"/>
        <v>-</v>
      </c>
    </row>
    <row r="1232" spans="10:10">
      <c r="J1232" s="51" t="str">
        <f t="shared" si="75"/>
        <v>-</v>
      </c>
    </row>
    <row r="1233" spans="10:10">
      <c r="J1233" s="51" t="str">
        <f t="shared" si="75"/>
        <v>-</v>
      </c>
    </row>
    <row r="1234" spans="10:10">
      <c r="J1234" s="51" t="str">
        <f t="shared" si="75"/>
        <v>-</v>
      </c>
    </row>
    <row r="1235" spans="10:10">
      <c r="J1235" s="51" t="str">
        <f t="shared" si="75"/>
        <v>-</v>
      </c>
    </row>
    <row r="1236" spans="10:10">
      <c r="J1236" s="51" t="str">
        <f t="shared" si="75"/>
        <v>-</v>
      </c>
    </row>
    <row r="1237" spans="10:10">
      <c r="J1237" s="51" t="str">
        <f t="shared" si="75"/>
        <v>-</v>
      </c>
    </row>
    <row r="1238" spans="10:10">
      <c r="J1238" s="51" t="str">
        <f t="shared" si="75"/>
        <v>-</v>
      </c>
    </row>
    <row r="1239" spans="10:10">
      <c r="J1239" s="51" t="str">
        <f t="shared" ref="J1239:J1302" si="76">CONCATENATE(H1239,"-",I1239)</f>
        <v>-</v>
      </c>
    </row>
    <row r="1240" spans="10:10">
      <c r="J1240" s="51" t="str">
        <f t="shared" si="76"/>
        <v>-</v>
      </c>
    </row>
    <row r="1241" spans="10:10">
      <c r="J1241" s="51" t="str">
        <f t="shared" si="76"/>
        <v>-</v>
      </c>
    </row>
    <row r="1242" spans="10:10">
      <c r="J1242" s="51" t="str">
        <f t="shared" si="76"/>
        <v>-</v>
      </c>
    </row>
    <row r="1243" spans="10:10">
      <c r="J1243" s="51" t="str">
        <f t="shared" si="76"/>
        <v>-</v>
      </c>
    </row>
    <row r="1244" spans="10:10">
      <c r="J1244" s="51" t="str">
        <f t="shared" si="76"/>
        <v>-</v>
      </c>
    </row>
    <row r="1245" spans="10:10">
      <c r="J1245" s="51" t="str">
        <f t="shared" si="76"/>
        <v>-</v>
      </c>
    </row>
    <row r="1246" spans="10:10">
      <c r="J1246" s="51" t="str">
        <f t="shared" si="76"/>
        <v>-</v>
      </c>
    </row>
    <row r="1247" spans="10:10">
      <c r="J1247" s="51" t="str">
        <f t="shared" si="76"/>
        <v>-</v>
      </c>
    </row>
    <row r="1248" spans="10:10">
      <c r="J1248" s="51" t="str">
        <f t="shared" si="76"/>
        <v>-</v>
      </c>
    </row>
    <row r="1249" spans="10:10">
      <c r="J1249" s="51" t="str">
        <f t="shared" si="76"/>
        <v>-</v>
      </c>
    </row>
    <row r="1250" spans="10:10">
      <c r="J1250" s="51" t="str">
        <f t="shared" si="76"/>
        <v>-</v>
      </c>
    </row>
    <row r="1251" spans="10:10">
      <c r="J1251" s="51" t="str">
        <f t="shared" si="76"/>
        <v>-</v>
      </c>
    </row>
    <row r="1252" spans="10:10">
      <c r="J1252" s="51" t="str">
        <f t="shared" si="76"/>
        <v>-</v>
      </c>
    </row>
    <row r="1253" spans="10:10">
      <c r="J1253" s="51" t="str">
        <f t="shared" si="76"/>
        <v>-</v>
      </c>
    </row>
    <row r="1254" spans="10:10">
      <c r="J1254" s="51" t="str">
        <f t="shared" si="76"/>
        <v>-</v>
      </c>
    </row>
    <row r="1255" spans="10:10">
      <c r="J1255" s="51" t="str">
        <f t="shared" si="76"/>
        <v>-</v>
      </c>
    </row>
    <row r="1256" spans="10:10">
      <c r="J1256" s="51" t="str">
        <f t="shared" si="76"/>
        <v>-</v>
      </c>
    </row>
    <row r="1257" spans="10:10">
      <c r="J1257" s="51" t="str">
        <f t="shared" si="76"/>
        <v>-</v>
      </c>
    </row>
    <row r="1258" spans="10:10">
      <c r="J1258" s="51" t="str">
        <f t="shared" si="76"/>
        <v>-</v>
      </c>
    </row>
    <row r="1259" spans="10:10">
      <c r="J1259" s="51" t="str">
        <f t="shared" si="76"/>
        <v>-</v>
      </c>
    </row>
    <row r="1260" spans="10:10">
      <c r="J1260" s="51" t="str">
        <f t="shared" si="76"/>
        <v>-</v>
      </c>
    </row>
    <row r="1261" spans="10:10">
      <c r="J1261" s="51" t="str">
        <f t="shared" si="76"/>
        <v>-</v>
      </c>
    </row>
    <row r="1262" spans="10:10">
      <c r="J1262" s="51" t="str">
        <f t="shared" si="76"/>
        <v>-</v>
      </c>
    </row>
    <row r="1263" spans="10:10">
      <c r="J1263" s="51" t="str">
        <f t="shared" si="76"/>
        <v>-</v>
      </c>
    </row>
    <row r="1264" spans="10:10">
      <c r="J1264" s="51" t="str">
        <f t="shared" si="76"/>
        <v>-</v>
      </c>
    </row>
    <row r="1265" spans="10:10">
      <c r="J1265" s="51" t="str">
        <f t="shared" si="76"/>
        <v>-</v>
      </c>
    </row>
    <row r="1266" spans="10:10">
      <c r="J1266" s="51" t="str">
        <f t="shared" si="76"/>
        <v>-</v>
      </c>
    </row>
    <row r="1267" spans="10:10">
      <c r="J1267" s="51" t="str">
        <f t="shared" si="76"/>
        <v>-</v>
      </c>
    </row>
    <row r="1268" spans="10:10">
      <c r="J1268" s="51" t="str">
        <f t="shared" si="76"/>
        <v>-</v>
      </c>
    </row>
    <row r="1269" spans="10:10">
      <c r="J1269" s="51" t="str">
        <f t="shared" si="76"/>
        <v>-</v>
      </c>
    </row>
    <row r="1270" spans="10:10">
      <c r="J1270" s="51" t="str">
        <f t="shared" si="76"/>
        <v>-</v>
      </c>
    </row>
    <row r="1271" spans="10:10">
      <c r="J1271" s="51" t="str">
        <f t="shared" si="76"/>
        <v>-</v>
      </c>
    </row>
    <row r="1272" spans="10:10">
      <c r="J1272" s="51" t="str">
        <f t="shared" si="76"/>
        <v>-</v>
      </c>
    </row>
    <row r="1273" spans="10:10">
      <c r="J1273" s="51" t="str">
        <f t="shared" si="76"/>
        <v>-</v>
      </c>
    </row>
    <row r="1274" spans="10:10">
      <c r="J1274" s="51" t="str">
        <f t="shared" si="76"/>
        <v>-</v>
      </c>
    </row>
    <row r="1275" spans="10:10">
      <c r="J1275" s="51" t="str">
        <f t="shared" si="76"/>
        <v>-</v>
      </c>
    </row>
    <row r="1276" spans="10:10">
      <c r="J1276" s="51" t="str">
        <f t="shared" si="76"/>
        <v>-</v>
      </c>
    </row>
    <row r="1277" spans="10:10">
      <c r="J1277" s="51" t="str">
        <f t="shared" si="76"/>
        <v>-</v>
      </c>
    </row>
    <row r="1278" spans="10:10">
      <c r="J1278" s="51" t="str">
        <f t="shared" si="76"/>
        <v>-</v>
      </c>
    </row>
    <row r="1279" spans="10:10">
      <c r="J1279" s="51" t="str">
        <f t="shared" si="76"/>
        <v>-</v>
      </c>
    </row>
    <row r="1280" spans="10:10">
      <c r="J1280" s="51" t="str">
        <f t="shared" si="76"/>
        <v>-</v>
      </c>
    </row>
    <row r="1281" spans="10:10">
      <c r="J1281" s="51" t="str">
        <f t="shared" si="76"/>
        <v>-</v>
      </c>
    </row>
    <row r="1282" spans="10:10">
      <c r="J1282" s="51" t="str">
        <f t="shared" si="76"/>
        <v>-</v>
      </c>
    </row>
    <row r="1283" spans="10:10">
      <c r="J1283" s="51" t="str">
        <f t="shared" si="76"/>
        <v>-</v>
      </c>
    </row>
    <row r="1284" spans="10:10">
      <c r="J1284" s="51" t="str">
        <f t="shared" si="76"/>
        <v>-</v>
      </c>
    </row>
    <row r="1285" spans="10:10">
      <c r="J1285" s="51" t="str">
        <f t="shared" si="76"/>
        <v>-</v>
      </c>
    </row>
    <row r="1286" spans="10:10">
      <c r="J1286" s="51" t="str">
        <f t="shared" si="76"/>
        <v>-</v>
      </c>
    </row>
    <row r="1287" spans="10:10">
      <c r="J1287" s="51" t="str">
        <f t="shared" si="76"/>
        <v>-</v>
      </c>
    </row>
    <row r="1288" spans="10:10">
      <c r="J1288" s="51" t="str">
        <f t="shared" si="76"/>
        <v>-</v>
      </c>
    </row>
    <row r="1289" spans="10:10">
      <c r="J1289" s="51" t="str">
        <f t="shared" si="76"/>
        <v>-</v>
      </c>
    </row>
    <row r="1290" spans="10:10">
      <c r="J1290" s="51" t="str">
        <f t="shared" si="76"/>
        <v>-</v>
      </c>
    </row>
    <row r="1291" spans="10:10">
      <c r="J1291" s="51" t="str">
        <f t="shared" si="76"/>
        <v>-</v>
      </c>
    </row>
    <row r="1292" spans="10:10">
      <c r="J1292" s="51" t="str">
        <f t="shared" si="76"/>
        <v>-</v>
      </c>
    </row>
    <row r="1293" spans="10:10">
      <c r="J1293" s="51" t="str">
        <f t="shared" si="76"/>
        <v>-</v>
      </c>
    </row>
    <row r="1294" spans="10:10">
      <c r="J1294" s="51" t="str">
        <f t="shared" si="76"/>
        <v>-</v>
      </c>
    </row>
    <row r="1295" spans="10:10">
      <c r="J1295" s="51" t="str">
        <f t="shared" si="76"/>
        <v>-</v>
      </c>
    </row>
    <row r="1296" spans="10:10">
      <c r="J1296" s="51" t="str">
        <f t="shared" si="76"/>
        <v>-</v>
      </c>
    </row>
    <row r="1297" spans="10:10">
      <c r="J1297" s="51" t="str">
        <f t="shared" si="76"/>
        <v>-</v>
      </c>
    </row>
    <row r="1298" spans="10:10">
      <c r="J1298" s="51" t="str">
        <f t="shared" si="76"/>
        <v>-</v>
      </c>
    </row>
    <row r="1299" spans="10:10">
      <c r="J1299" s="51" t="str">
        <f t="shared" si="76"/>
        <v>-</v>
      </c>
    </row>
    <row r="1300" spans="10:10">
      <c r="J1300" s="51" t="str">
        <f t="shared" si="76"/>
        <v>-</v>
      </c>
    </row>
    <row r="1301" spans="10:10">
      <c r="J1301" s="51" t="str">
        <f t="shared" si="76"/>
        <v>-</v>
      </c>
    </row>
    <row r="1302" spans="10:10">
      <c r="J1302" s="51" t="str">
        <f t="shared" si="76"/>
        <v>-</v>
      </c>
    </row>
    <row r="1303" spans="10:10">
      <c r="J1303" s="51" t="str">
        <f t="shared" ref="J1303:J1366" si="77">CONCATENATE(H1303,"-",I1303)</f>
        <v>-</v>
      </c>
    </row>
    <row r="1304" spans="10:10">
      <c r="J1304" s="51" t="str">
        <f t="shared" si="77"/>
        <v>-</v>
      </c>
    </row>
    <row r="1305" spans="10:10">
      <c r="J1305" s="51" t="str">
        <f t="shared" si="77"/>
        <v>-</v>
      </c>
    </row>
    <row r="1306" spans="10:10">
      <c r="J1306" s="51" t="str">
        <f t="shared" si="77"/>
        <v>-</v>
      </c>
    </row>
    <row r="1307" spans="10:10">
      <c r="J1307" s="51" t="str">
        <f t="shared" si="77"/>
        <v>-</v>
      </c>
    </row>
    <row r="1308" spans="10:10">
      <c r="J1308" s="51" t="str">
        <f t="shared" si="77"/>
        <v>-</v>
      </c>
    </row>
    <row r="1309" spans="10:10">
      <c r="J1309" s="51" t="str">
        <f t="shared" si="77"/>
        <v>-</v>
      </c>
    </row>
    <row r="1310" spans="10:10">
      <c r="J1310" s="51" t="str">
        <f t="shared" si="77"/>
        <v>-</v>
      </c>
    </row>
    <row r="1311" spans="10:10">
      <c r="J1311" s="51" t="str">
        <f t="shared" si="77"/>
        <v>-</v>
      </c>
    </row>
    <row r="1312" spans="10:10">
      <c r="J1312" s="51" t="str">
        <f t="shared" si="77"/>
        <v>-</v>
      </c>
    </row>
    <row r="1313" spans="10:10">
      <c r="J1313" s="51" t="str">
        <f t="shared" si="77"/>
        <v>-</v>
      </c>
    </row>
    <row r="1314" spans="10:10">
      <c r="J1314" s="51" t="str">
        <f t="shared" si="77"/>
        <v>-</v>
      </c>
    </row>
    <row r="1315" spans="10:10">
      <c r="J1315" s="51" t="str">
        <f t="shared" si="77"/>
        <v>-</v>
      </c>
    </row>
    <row r="1316" spans="10:10">
      <c r="J1316" s="51" t="str">
        <f t="shared" si="77"/>
        <v>-</v>
      </c>
    </row>
    <row r="1317" spans="10:10">
      <c r="J1317" s="51" t="str">
        <f t="shared" si="77"/>
        <v>-</v>
      </c>
    </row>
    <row r="1318" spans="10:10">
      <c r="J1318" s="51" t="str">
        <f t="shared" si="77"/>
        <v>-</v>
      </c>
    </row>
    <row r="1319" spans="10:10">
      <c r="J1319" s="51" t="str">
        <f t="shared" si="77"/>
        <v>-</v>
      </c>
    </row>
    <row r="1320" spans="10:10">
      <c r="J1320" s="51" t="str">
        <f t="shared" si="77"/>
        <v>-</v>
      </c>
    </row>
    <row r="1321" spans="10:10">
      <c r="J1321" s="51" t="str">
        <f t="shared" si="77"/>
        <v>-</v>
      </c>
    </row>
    <row r="1322" spans="10:10">
      <c r="J1322" s="51" t="str">
        <f t="shared" si="77"/>
        <v>-</v>
      </c>
    </row>
    <row r="1323" spans="10:10">
      <c r="J1323" s="51" t="str">
        <f t="shared" si="77"/>
        <v>-</v>
      </c>
    </row>
    <row r="1324" spans="10:10">
      <c r="J1324" s="51" t="str">
        <f t="shared" si="77"/>
        <v>-</v>
      </c>
    </row>
    <row r="1325" spans="10:10">
      <c r="J1325" s="51" t="str">
        <f t="shared" si="77"/>
        <v>-</v>
      </c>
    </row>
    <row r="1326" spans="10:10">
      <c r="J1326" s="51" t="str">
        <f t="shared" si="77"/>
        <v>-</v>
      </c>
    </row>
    <row r="1327" spans="10:10">
      <c r="J1327" s="51" t="str">
        <f t="shared" si="77"/>
        <v>-</v>
      </c>
    </row>
    <row r="1328" spans="10:10">
      <c r="J1328" s="51" t="str">
        <f t="shared" si="77"/>
        <v>-</v>
      </c>
    </row>
    <row r="1329" spans="10:10">
      <c r="J1329" s="51" t="str">
        <f t="shared" si="77"/>
        <v>-</v>
      </c>
    </row>
    <row r="1330" spans="10:10">
      <c r="J1330" s="51" t="str">
        <f t="shared" si="77"/>
        <v>-</v>
      </c>
    </row>
    <row r="1331" spans="10:10">
      <c r="J1331" s="51" t="str">
        <f t="shared" si="77"/>
        <v>-</v>
      </c>
    </row>
    <row r="1332" spans="10:10">
      <c r="J1332" s="51" t="str">
        <f t="shared" si="77"/>
        <v>-</v>
      </c>
    </row>
    <row r="1333" spans="10:10">
      <c r="J1333" s="51" t="str">
        <f t="shared" si="77"/>
        <v>-</v>
      </c>
    </row>
    <row r="1334" spans="10:10">
      <c r="J1334" s="51" t="str">
        <f t="shared" si="77"/>
        <v>-</v>
      </c>
    </row>
    <row r="1335" spans="10:10">
      <c r="J1335" s="51" t="str">
        <f t="shared" si="77"/>
        <v>-</v>
      </c>
    </row>
    <row r="1336" spans="10:10">
      <c r="J1336" s="51" t="str">
        <f t="shared" si="77"/>
        <v>-</v>
      </c>
    </row>
    <row r="1337" spans="10:10">
      <c r="J1337" s="51" t="str">
        <f t="shared" si="77"/>
        <v>-</v>
      </c>
    </row>
    <row r="1338" spans="10:10">
      <c r="J1338" s="51" t="str">
        <f t="shared" si="77"/>
        <v>-</v>
      </c>
    </row>
    <row r="1339" spans="10:10">
      <c r="J1339" s="51" t="str">
        <f t="shared" si="77"/>
        <v>-</v>
      </c>
    </row>
    <row r="1340" spans="10:10">
      <c r="J1340" s="51" t="str">
        <f t="shared" si="77"/>
        <v>-</v>
      </c>
    </row>
    <row r="1341" spans="10:10">
      <c r="J1341" s="51" t="str">
        <f t="shared" si="77"/>
        <v>-</v>
      </c>
    </row>
    <row r="1342" spans="10:10">
      <c r="J1342" s="51" t="str">
        <f t="shared" si="77"/>
        <v>-</v>
      </c>
    </row>
    <row r="1343" spans="10:10">
      <c r="J1343" s="51" t="str">
        <f t="shared" si="77"/>
        <v>-</v>
      </c>
    </row>
    <row r="1344" spans="10:10">
      <c r="J1344" s="51" t="str">
        <f t="shared" si="77"/>
        <v>-</v>
      </c>
    </row>
    <row r="1345" spans="10:10">
      <c r="J1345" s="51" t="str">
        <f t="shared" si="77"/>
        <v>-</v>
      </c>
    </row>
    <row r="1346" spans="10:10">
      <c r="J1346" s="51" t="str">
        <f t="shared" si="77"/>
        <v>-</v>
      </c>
    </row>
    <row r="1347" spans="10:10">
      <c r="J1347" s="51" t="str">
        <f t="shared" si="77"/>
        <v>-</v>
      </c>
    </row>
    <row r="1348" spans="10:10">
      <c r="J1348" s="51" t="str">
        <f t="shared" si="77"/>
        <v>-</v>
      </c>
    </row>
    <row r="1349" spans="10:10">
      <c r="J1349" s="51" t="str">
        <f t="shared" si="77"/>
        <v>-</v>
      </c>
    </row>
    <row r="1350" spans="10:10">
      <c r="J1350" s="51" t="str">
        <f t="shared" si="77"/>
        <v>-</v>
      </c>
    </row>
    <row r="1351" spans="10:10">
      <c r="J1351" s="51" t="str">
        <f t="shared" si="77"/>
        <v>-</v>
      </c>
    </row>
    <row r="1352" spans="10:10">
      <c r="J1352" s="51" t="str">
        <f t="shared" si="77"/>
        <v>-</v>
      </c>
    </row>
    <row r="1353" spans="10:10">
      <c r="J1353" s="51" t="str">
        <f t="shared" si="77"/>
        <v>-</v>
      </c>
    </row>
    <row r="1354" spans="10:10">
      <c r="J1354" s="51" t="str">
        <f t="shared" si="77"/>
        <v>-</v>
      </c>
    </row>
    <row r="1355" spans="10:10">
      <c r="J1355" s="51" t="str">
        <f t="shared" si="77"/>
        <v>-</v>
      </c>
    </row>
    <row r="1356" spans="10:10">
      <c r="J1356" s="51" t="str">
        <f t="shared" si="77"/>
        <v>-</v>
      </c>
    </row>
    <row r="1357" spans="10:10">
      <c r="J1357" s="51" t="str">
        <f t="shared" si="77"/>
        <v>-</v>
      </c>
    </row>
    <row r="1358" spans="10:10">
      <c r="J1358" s="51" t="str">
        <f t="shared" si="77"/>
        <v>-</v>
      </c>
    </row>
    <row r="1359" spans="10:10">
      <c r="J1359" s="51" t="str">
        <f t="shared" si="77"/>
        <v>-</v>
      </c>
    </row>
    <row r="1360" spans="10:10">
      <c r="J1360" s="51" t="str">
        <f t="shared" si="77"/>
        <v>-</v>
      </c>
    </row>
    <row r="1361" spans="10:10">
      <c r="J1361" s="51" t="str">
        <f t="shared" si="77"/>
        <v>-</v>
      </c>
    </row>
    <row r="1362" spans="10:10">
      <c r="J1362" s="51" t="str">
        <f t="shared" si="77"/>
        <v>-</v>
      </c>
    </row>
    <row r="1363" spans="10:10">
      <c r="J1363" s="51" t="str">
        <f t="shared" si="77"/>
        <v>-</v>
      </c>
    </row>
    <row r="1364" spans="10:10">
      <c r="J1364" s="51" t="str">
        <f t="shared" si="77"/>
        <v>-</v>
      </c>
    </row>
    <row r="1365" spans="10:10">
      <c r="J1365" s="51" t="str">
        <f t="shared" si="77"/>
        <v>-</v>
      </c>
    </row>
    <row r="1366" spans="10:10">
      <c r="J1366" s="51" t="str">
        <f t="shared" si="77"/>
        <v>-</v>
      </c>
    </row>
    <row r="1367" spans="10:10">
      <c r="J1367" s="51" t="str">
        <f t="shared" ref="J1367:J1430" si="78">CONCATENATE(H1367,"-",I1367)</f>
        <v>-</v>
      </c>
    </row>
    <row r="1368" spans="10:10">
      <c r="J1368" s="51" t="str">
        <f t="shared" si="78"/>
        <v>-</v>
      </c>
    </row>
    <row r="1369" spans="10:10">
      <c r="J1369" s="51" t="str">
        <f t="shared" si="78"/>
        <v>-</v>
      </c>
    </row>
    <row r="1370" spans="10:10">
      <c r="J1370" s="51" t="str">
        <f t="shared" si="78"/>
        <v>-</v>
      </c>
    </row>
    <row r="1371" spans="10:10">
      <c r="J1371" s="51" t="str">
        <f t="shared" si="78"/>
        <v>-</v>
      </c>
    </row>
    <row r="1372" spans="10:10">
      <c r="J1372" s="51" t="str">
        <f t="shared" si="78"/>
        <v>-</v>
      </c>
    </row>
    <row r="1373" spans="10:10">
      <c r="J1373" s="51" t="str">
        <f t="shared" si="78"/>
        <v>-</v>
      </c>
    </row>
    <row r="1374" spans="10:10">
      <c r="J1374" s="51" t="str">
        <f t="shared" si="78"/>
        <v>-</v>
      </c>
    </row>
    <row r="1375" spans="10:10">
      <c r="J1375" s="51" t="str">
        <f t="shared" si="78"/>
        <v>-</v>
      </c>
    </row>
    <row r="1376" spans="10:10">
      <c r="J1376" s="51" t="str">
        <f t="shared" si="78"/>
        <v>-</v>
      </c>
    </row>
    <row r="1377" spans="10:10">
      <c r="J1377" s="51" t="str">
        <f t="shared" si="78"/>
        <v>-</v>
      </c>
    </row>
    <row r="1378" spans="10:10">
      <c r="J1378" s="51" t="str">
        <f t="shared" si="78"/>
        <v>-</v>
      </c>
    </row>
    <row r="1379" spans="10:10">
      <c r="J1379" s="51" t="str">
        <f t="shared" si="78"/>
        <v>-</v>
      </c>
    </row>
    <row r="1380" spans="10:10">
      <c r="J1380" s="51" t="str">
        <f t="shared" si="78"/>
        <v>-</v>
      </c>
    </row>
    <row r="1381" spans="10:10">
      <c r="J1381" s="51" t="str">
        <f t="shared" si="78"/>
        <v>-</v>
      </c>
    </row>
    <row r="1382" spans="10:10">
      <c r="J1382" s="51" t="str">
        <f t="shared" si="78"/>
        <v>-</v>
      </c>
    </row>
    <row r="1383" spans="10:10">
      <c r="J1383" s="51" t="str">
        <f t="shared" si="78"/>
        <v>-</v>
      </c>
    </row>
    <row r="1384" spans="10:10">
      <c r="J1384" s="51" t="str">
        <f t="shared" si="78"/>
        <v>-</v>
      </c>
    </row>
    <row r="1385" spans="10:10">
      <c r="J1385" s="51" t="str">
        <f t="shared" si="78"/>
        <v>-</v>
      </c>
    </row>
    <row r="1386" spans="10:10">
      <c r="J1386" s="51" t="str">
        <f t="shared" si="78"/>
        <v>-</v>
      </c>
    </row>
    <row r="1387" spans="10:10">
      <c r="J1387" s="51" t="str">
        <f t="shared" si="78"/>
        <v>-</v>
      </c>
    </row>
    <row r="1388" spans="10:10">
      <c r="J1388" s="51" t="str">
        <f t="shared" si="78"/>
        <v>-</v>
      </c>
    </row>
    <row r="1389" spans="10:10">
      <c r="J1389" s="51" t="str">
        <f t="shared" si="78"/>
        <v>-</v>
      </c>
    </row>
    <row r="1390" spans="10:10">
      <c r="J1390" s="51" t="str">
        <f t="shared" si="78"/>
        <v>-</v>
      </c>
    </row>
    <row r="1391" spans="10:10">
      <c r="J1391" s="51" t="str">
        <f t="shared" si="78"/>
        <v>-</v>
      </c>
    </row>
    <row r="1392" spans="10:10">
      <c r="J1392" s="51" t="str">
        <f t="shared" si="78"/>
        <v>-</v>
      </c>
    </row>
    <row r="1393" spans="10:10">
      <c r="J1393" s="51" t="str">
        <f t="shared" si="78"/>
        <v>-</v>
      </c>
    </row>
    <row r="1394" spans="10:10">
      <c r="J1394" s="51" t="str">
        <f t="shared" si="78"/>
        <v>-</v>
      </c>
    </row>
    <row r="1395" spans="10:10">
      <c r="J1395" s="51" t="str">
        <f t="shared" si="78"/>
        <v>-</v>
      </c>
    </row>
    <row r="1396" spans="10:10">
      <c r="J1396" s="51" t="str">
        <f t="shared" si="78"/>
        <v>-</v>
      </c>
    </row>
    <row r="1397" spans="10:10">
      <c r="J1397" s="51" t="str">
        <f t="shared" si="78"/>
        <v>-</v>
      </c>
    </row>
    <row r="1398" spans="10:10">
      <c r="J1398" s="51" t="str">
        <f t="shared" si="78"/>
        <v>-</v>
      </c>
    </row>
    <row r="1399" spans="10:10">
      <c r="J1399" s="51" t="str">
        <f t="shared" si="78"/>
        <v>-</v>
      </c>
    </row>
    <row r="1400" spans="10:10">
      <c r="J1400" s="51" t="str">
        <f t="shared" si="78"/>
        <v>-</v>
      </c>
    </row>
    <row r="1401" spans="10:10">
      <c r="J1401" s="51" t="str">
        <f t="shared" si="78"/>
        <v>-</v>
      </c>
    </row>
    <row r="1402" spans="10:10">
      <c r="J1402" s="51" t="str">
        <f t="shared" si="78"/>
        <v>-</v>
      </c>
    </row>
    <row r="1403" spans="10:10">
      <c r="J1403" s="51" t="str">
        <f t="shared" si="78"/>
        <v>-</v>
      </c>
    </row>
    <row r="1404" spans="10:10">
      <c r="J1404" s="51" t="str">
        <f t="shared" si="78"/>
        <v>-</v>
      </c>
    </row>
    <row r="1405" spans="10:10">
      <c r="J1405" s="51" t="str">
        <f t="shared" si="78"/>
        <v>-</v>
      </c>
    </row>
    <row r="1406" spans="10:10">
      <c r="J1406" s="51" t="str">
        <f t="shared" si="78"/>
        <v>-</v>
      </c>
    </row>
    <row r="1407" spans="10:10">
      <c r="J1407" s="51" t="str">
        <f t="shared" si="78"/>
        <v>-</v>
      </c>
    </row>
    <row r="1408" spans="10:10">
      <c r="J1408" s="51" t="str">
        <f t="shared" si="78"/>
        <v>-</v>
      </c>
    </row>
    <row r="1409" spans="10:10">
      <c r="J1409" s="51" t="str">
        <f t="shared" si="78"/>
        <v>-</v>
      </c>
    </row>
    <row r="1410" spans="10:10">
      <c r="J1410" s="51" t="str">
        <f t="shared" si="78"/>
        <v>-</v>
      </c>
    </row>
    <row r="1411" spans="10:10">
      <c r="J1411" s="51" t="str">
        <f t="shared" si="78"/>
        <v>-</v>
      </c>
    </row>
    <row r="1412" spans="10:10">
      <c r="J1412" s="51" t="str">
        <f t="shared" si="78"/>
        <v>-</v>
      </c>
    </row>
    <row r="1413" spans="10:10">
      <c r="J1413" s="51" t="str">
        <f t="shared" si="78"/>
        <v>-</v>
      </c>
    </row>
    <row r="1414" spans="10:10">
      <c r="J1414" s="51" t="str">
        <f t="shared" si="78"/>
        <v>-</v>
      </c>
    </row>
    <row r="1415" spans="10:10">
      <c r="J1415" s="51" t="str">
        <f t="shared" si="78"/>
        <v>-</v>
      </c>
    </row>
    <row r="1416" spans="10:10">
      <c r="J1416" s="51" t="str">
        <f t="shared" si="78"/>
        <v>-</v>
      </c>
    </row>
    <row r="1417" spans="10:10">
      <c r="J1417" s="51" t="str">
        <f t="shared" si="78"/>
        <v>-</v>
      </c>
    </row>
    <row r="1418" spans="10:10">
      <c r="J1418" s="51" t="str">
        <f t="shared" si="78"/>
        <v>-</v>
      </c>
    </row>
    <row r="1419" spans="10:10">
      <c r="J1419" s="51" t="str">
        <f t="shared" si="78"/>
        <v>-</v>
      </c>
    </row>
    <row r="1420" spans="10:10">
      <c r="J1420" s="51" t="str">
        <f t="shared" si="78"/>
        <v>-</v>
      </c>
    </row>
    <row r="1421" spans="10:10">
      <c r="J1421" s="51" t="str">
        <f t="shared" si="78"/>
        <v>-</v>
      </c>
    </row>
    <row r="1422" spans="10:10">
      <c r="J1422" s="51" t="str">
        <f t="shared" si="78"/>
        <v>-</v>
      </c>
    </row>
    <row r="1423" spans="10:10">
      <c r="J1423" s="51" t="str">
        <f t="shared" si="78"/>
        <v>-</v>
      </c>
    </row>
    <row r="1424" spans="10:10">
      <c r="J1424" s="51" t="str">
        <f t="shared" si="78"/>
        <v>-</v>
      </c>
    </row>
    <row r="1425" spans="10:10">
      <c r="J1425" s="51" t="str">
        <f t="shared" si="78"/>
        <v>-</v>
      </c>
    </row>
    <row r="1426" spans="10:10">
      <c r="J1426" s="51" t="str">
        <f t="shared" si="78"/>
        <v>-</v>
      </c>
    </row>
    <row r="1427" spans="10:10">
      <c r="J1427" s="51" t="str">
        <f t="shared" si="78"/>
        <v>-</v>
      </c>
    </row>
    <row r="1428" spans="10:10">
      <c r="J1428" s="51" t="str">
        <f t="shared" si="78"/>
        <v>-</v>
      </c>
    </row>
    <row r="1429" spans="10:10">
      <c r="J1429" s="51" t="str">
        <f t="shared" si="78"/>
        <v>-</v>
      </c>
    </row>
    <row r="1430" spans="10:10">
      <c r="J1430" s="51" t="str">
        <f t="shared" si="78"/>
        <v>-</v>
      </c>
    </row>
    <row r="1431" spans="10:10">
      <c r="J1431" s="51" t="str">
        <f t="shared" ref="J1431:J1494" si="79">CONCATENATE(H1431,"-",I1431)</f>
        <v>-</v>
      </c>
    </row>
    <row r="1432" spans="10:10">
      <c r="J1432" s="51" t="str">
        <f t="shared" si="79"/>
        <v>-</v>
      </c>
    </row>
    <row r="1433" spans="10:10">
      <c r="J1433" s="51" t="str">
        <f t="shared" si="79"/>
        <v>-</v>
      </c>
    </row>
    <row r="1434" spans="10:10">
      <c r="J1434" s="51" t="str">
        <f t="shared" si="79"/>
        <v>-</v>
      </c>
    </row>
    <row r="1435" spans="10:10">
      <c r="J1435" s="51" t="str">
        <f t="shared" si="79"/>
        <v>-</v>
      </c>
    </row>
    <row r="1436" spans="10:10">
      <c r="J1436" s="51" t="str">
        <f t="shared" si="79"/>
        <v>-</v>
      </c>
    </row>
    <row r="1437" spans="10:10">
      <c r="J1437" s="51" t="str">
        <f t="shared" si="79"/>
        <v>-</v>
      </c>
    </row>
    <row r="1438" spans="10:10">
      <c r="J1438" s="51" t="str">
        <f t="shared" si="79"/>
        <v>-</v>
      </c>
    </row>
    <row r="1439" spans="10:10">
      <c r="J1439" s="51" t="str">
        <f t="shared" si="79"/>
        <v>-</v>
      </c>
    </row>
    <row r="1440" spans="10:10">
      <c r="J1440" s="51" t="str">
        <f t="shared" si="79"/>
        <v>-</v>
      </c>
    </row>
    <row r="1441" spans="10:10">
      <c r="J1441" s="51" t="str">
        <f t="shared" si="79"/>
        <v>-</v>
      </c>
    </row>
    <row r="1442" spans="10:10">
      <c r="J1442" s="51" t="str">
        <f t="shared" si="79"/>
        <v>-</v>
      </c>
    </row>
    <row r="1443" spans="10:10">
      <c r="J1443" s="51" t="str">
        <f t="shared" si="79"/>
        <v>-</v>
      </c>
    </row>
    <row r="1444" spans="10:10">
      <c r="J1444" s="51" t="str">
        <f t="shared" si="79"/>
        <v>-</v>
      </c>
    </row>
    <row r="1445" spans="10:10">
      <c r="J1445" s="51" t="str">
        <f t="shared" si="79"/>
        <v>-</v>
      </c>
    </row>
    <row r="1446" spans="10:10">
      <c r="J1446" s="51" t="str">
        <f t="shared" si="79"/>
        <v>-</v>
      </c>
    </row>
    <row r="1447" spans="10:10">
      <c r="J1447" s="51" t="str">
        <f t="shared" si="79"/>
        <v>-</v>
      </c>
    </row>
    <row r="1448" spans="10:10">
      <c r="J1448" s="51" t="str">
        <f t="shared" si="79"/>
        <v>-</v>
      </c>
    </row>
    <row r="1449" spans="10:10">
      <c r="J1449" s="51" t="str">
        <f t="shared" si="79"/>
        <v>-</v>
      </c>
    </row>
    <row r="1450" spans="10:10">
      <c r="J1450" s="51" t="str">
        <f t="shared" si="79"/>
        <v>-</v>
      </c>
    </row>
    <row r="1451" spans="10:10">
      <c r="J1451" s="51" t="str">
        <f t="shared" si="79"/>
        <v>-</v>
      </c>
    </row>
    <row r="1452" spans="10:10">
      <c r="J1452" s="51" t="str">
        <f t="shared" si="79"/>
        <v>-</v>
      </c>
    </row>
    <row r="1453" spans="10:10">
      <c r="J1453" s="51" t="str">
        <f t="shared" si="79"/>
        <v>-</v>
      </c>
    </row>
    <row r="1454" spans="10:10">
      <c r="J1454" s="51" t="str">
        <f t="shared" si="79"/>
        <v>-</v>
      </c>
    </row>
    <row r="1455" spans="10:10">
      <c r="J1455" s="51" t="str">
        <f t="shared" si="79"/>
        <v>-</v>
      </c>
    </row>
    <row r="1456" spans="10:10">
      <c r="J1456" s="51" t="str">
        <f t="shared" si="79"/>
        <v>-</v>
      </c>
    </row>
    <row r="1457" spans="10:10">
      <c r="J1457" s="51" t="str">
        <f t="shared" si="79"/>
        <v>-</v>
      </c>
    </row>
    <row r="1458" spans="10:10">
      <c r="J1458" s="51" t="str">
        <f t="shared" si="79"/>
        <v>-</v>
      </c>
    </row>
    <row r="1459" spans="10:10">
      <c r="J1459" s="51" t="str">
        <f t="shared" si="79"/>
        <v>-</v>
      </c>
    </row>
    <row r="1460" spans="10:10">
      <c r="J1460" s="51" t="str">
        <f t="shared" si="79"/>
        <v>-</v>
      </c>
    </row>
    <row r="1461" spans="10:10">
      <c r="J1461" s="51" t="str">
        <f t="shared" si="79"/>
        <v>-</v>
      </c>
    </row>
    <row r="1462" spans="10:10">
      <c r="J1462" s="51" t="str">
        <f t="shared" si="79"/>
        <v>-</v>
      </c>
    </row>
    <row r="1463" spans="10:10">
      <c r="J1463" s="51" t="str">
        <f t="shared" si="79"/>
        <v>-</v>
      </c>
    </row>
    <row r="1464" spans="10:10">
      <c r="J1464" s="51" t="str">
        <f t="shared" si="79"/>
        <v>-</v>
      </c>
    </row>
    <row r="1465" spans="10:10">
      <c r="J1465" s="51" t="str">
        <f t="shared" si="79"/>
        <v>-</v>
      </c>
    </row>
    <row r="1466" spans="10:10">
      <c r="J1466" s="51" t="str">
        <f t="shared" si="79"/>
        <v>-</v>
      </c>
    </row>
    <row r="1467" spans="10:10">
      <c r="J1467" s="51" t="str">
        <f t="shared" si="79"/>
        <v>-</v>
      </c>
    </row>
    <row r="1468" spans="10:10">
      <c r="J1468" s="51" t="str">
        <f t="shared" si="79"/>
        <v>-</v>
      </c>
    </row>
    <row r="1469" spans="10:10">
      <c r="J1469" s="51" t="str">
        <f t="shared" si="79"/>
        <v>-</v>
      </c>
    </row>
    <row r="1470" spans="10:10">
      <c r="J1470" s="51" t="str">
        <f t="shared" si="79"/>
        <v>-</v>
      </c>
    </row>
    <row r="1471" spans="10:10">
      <c r="J1471" s="51" t="str">
        <f t="shared" si="79"/>
        <v>-</v>
      </c>
    </row>
    <row r="1472" spans="10:10">
      <c r="J1472" s="51" t="str">
        <f t="shared" si="79"/>
        <v>-</v>
      </c>
    </row>
    <row r="1473" spans="10:10">
      <c r="J1473" s="51" t="str">
        <f t="shared" si="79"/>
        <v>-</v>
      </c>
    </row>
    <row r="1474" spans="10:10">
      <c r="J1474" s="51" t="str">
        <f t="shared" si="79"/>
        <v>-</v>
      </c>
    </row>
    <row r="1475" spans="10:10">
      <c r="J1475" s="51" t="str">
        <f t="shared" si="79"/>
        <v>-</v>
      </c>
    </row>
    <row r="1476" spans="10:10">
      <c r="J1476" s="51" t="str">
        <f t="shared" si="79"/>
        <v>-</v>
      </c>
    </row>
    <row r="1477" spans="10:10">
      <c r="J1477" s="51" t="str">
        <f t="shared" si="79"/>
        <v>-</v>
      </c>
    </row>
    <row r="1478" spans="10:10">
      <c r="J1478" s="51" t="str">
        <f t="shared" si="79"/>
        <v>-</v>
      </c>
    </row>
    <row r="1479" spans="10:10">
      <c r="J1479" s="51" t="str">
        <f t="shared" si="79"/>
        <v>-</v>
      </c>
    </row>
    <row r="1480" spans="10:10">
      <c r="J1480" s="51" t="str">
        <f t="shared" si="79"/>
        <v>-</v>
      </c>
    </row>
    <row r="1481" spans="10:10">
      <c r="J1481" s="51" t="str">
        <f t="shared" si="79"/>
        <v>-</v>
      </c>
    </row>
    <row r="1482" spans="10:10">
      <c r="J1482" s="51" t="str">
        <f t="shared" si="79"/>
        <v>-</v>
      </c>
    </row>
    <row r="1483" spans="10:10">
      <c r="J1483" s="51" t="str">
        <f t="shared" si="79"/>
        <v>-</v>
      </c>
    </row>
    <row r="1484" spans="10:10">
      <c r="J1484" s="51" t="str">
        <f t="shared" si="79"/>
        <v>-</v>
      </c>
    </row>
    <row r="1485" spans="10:10">
      <c r="J1485" s="51" t="str">
        <f t="shared" si="79"/>
        <v>-</v>
      </c>
    </row>
    <row r="1486" spans="10:10">
      <c r="J1486" s="51" t="str">
        <f t="shared" si="79"/>
        <v>-</v>
      </c>
    </row>
    <row r="1487" spans="10:10">
      <c r="J1487" s="51" t="str">
        <f t="shared" si="79"/>
        <v>-</v>
      </c>
    </row>
    <row r="1488" spans="10:10">
      <c r="J1488" s="51" t="str">
        <f t="shared" si="79"/>
        <v>-</v>
      </c>
    </row>
    <row r="1489" spans="10:10">
      <c r="J1489" s="51" t="str">
        <f t="shared" si="79"/>
        <v>-</v>
      </c>
    </row>
    <row r="1490" spans="10:10">
      <c r="J1490" s="51" t="str">
        <f t="shared" si="79"/>
        <v>-</v>
      </c>
    </row>
    <row r="1491" spans="10:10">
      <c r="J1491" s="51" t="str">
        <f t="shared" si="79"/>
        <v>-</v>
      </c>
    </row>
    <row r="1492" spans="10:10">
      <c r="J1492" s="51" t="str">
        <f t="shared" si="79"/>
        <v>-</v>
      </c>
    </row>
    <row r="1493" spans="10:10">
      <c r="J1493" s="51" t="str">
        <f t="shared" si="79"/>
        <v>-</v>
      </c>
    </row>
    <row r="1494" spans="10:10">
      <c r="J1494" s="51" t="str">
        <f t="shared" si="79"/>
        <v>-</v>
      </c>
    </row>
    <row r="1495" spans="10:10">
      <c r="J1495" s="51" t="str">
        <f t="shared" ref="J1495:J1558" si="80">CONCATENATE(H1495,"-",I1495)</f>
        <v>-</v>
      </c>
    </row>
    <row r="1496" spans="10:10">
      <c r="J1496" s="51" t="str">
        <f t="shared" si="80"/>
        <v>-</v>
      </c>
    </row>
    <row r="1497" spans="10:10">
      <c r="J1497" s="51" t="str">
        <f t="shared" si="80"/>
        <v>-</v>
      </c>
    </row>
    <row r="1498" spans="10:10">
      <c r="J1498" s="51" t="str">
        <f t="shared" si="80"/>
        <v>-</v>
      </c>
    </row>
    <row r="1499" spans="10:10">
      <c r="J1499" s="51" t="str">
        <f t="shared" si="80"/>
        <v>-</v>
      </c>
    </row>
    <row r="1500" spans="10:10">
      <c r="J1500" s="51" t="str">
        <f t="shared" si="80"/>
        <v>-</v>
      </c>
    </row>
    <row r="1501" spans="10:10">
      <c r="J1501" s="51" t="str">
        <f t="shared" si="80"/>
        <v>-</v>
      </c>
    </row>
    <row r="1502" spans="10:10">
      <c r="J1502" s="51" t="str">
        <f t="shared" si="80"/>
        <v>-</v>
      </c>
    </row>
    <row r="1503" spans="10:10">
      <c r="J1503" s="51" t="str">
        <f t="shared" si="80"/>
        <v>-</v>
      </c>
    </row>
    <row r="1504" spans="10:10">
      <c r="J1504" s="51" t="str">
        <f t="shared" si="80"/>
        <v>-</v>
      </c>
    </row>
    <row r="1505" spans="10:10">
      <c r="J1505" s="51" t="str">
        <f t="shared" si="80"/>
        <v>-</v>
      </c>
    </row>
    <row r="1506" spans="10:10">
      <c r="J1506" s="51" t="str">
        <f t="shared" si="80"/>
        <v>-</v>
      </c>
    </row>
    <row r="1507" spans="10:10">
      <c r="J1507" s="51" t="str">
        <f t="shared" si="80"/>
        <v>-</v>
      </c>
    </row>
    <row r="1508" spans="10:10">
      <c r="J1508" s="51" t="str">
        <f t="shared" si="80"/>
        <v>-</v>
      </c>
    </row>
    <row r="1509" spans="10:10">
      <c r="J1509" s="51" t="str">
        <f t="shared" si="80"/>
        <v>-</v>
      </c>
    </row>
    <row r="1510" spans="10:10">
      <c r="J1510" s="51" t="str">
        <f t="shared" si="80"/>
        <v>-</v>
      </c>
    </row>
    <row r="1511" spans="10:10">
      <c r="J1511" s="51" t="str">
        <f t="shared" si="80"/>
        <v>-</v>
      </c>
    </row>
    <row r="1512" spans="10:10">
      <c r="J1512" s="51" t="str">
        <f t="shared" si="80"/>
        <v>-</v>
      </c>
    </row>
    <row r="1513" spans="10:10">
      <c r="J1513" s="51" t="str">
        <f t="shared" si="80"/>
        <v>-</v>
      </c>
    </row>
    <row r="1514" spans="10:10">
      <c r="J1514" s="51" t="str">
        <f t="shared" si="80"/>
        <v>-</v>
      </c>
    </row>
    <row r="1515" spans="10:10">
      <c r="J1515" s="51" t="str">
        <f t="shared" si="80"/>
        <v>-</v>
      </c>
    </row>
    <row r="1516" spans="10:10">
      <c r="J1516" s="51" t="str">
        <f t="shared" si="80"/>
        <v>-</v>
      </c>
    </row>
    <row r="1517" spans="10:10">
      <c r="J1517" s="51" t="str">
        <f t="shared" si="80"/>
        <v>-</v>
      </c>
    </row>
    <row r="1518" spans="10:10">
      <c r="J1518" s="51" t="str">
        <f t="shared" si="80"/>
        <v>-</v>
      </c>
    </row>
    <row r="1519" spans="10:10">
      <c r="J1519" s="51" t="str">
        <f t="shared" si="80"/>
        <v>-</v>
      </c>
    </row>
    <row r="1520" spans="10:10">
      <c r="J1520" s="51" t="str">
        <f t="shared" si="80"/>
        <v>-</v>
      </c>
    </row>
    <row r="1521" spans="10:10">
      <c r="J1521" s="51" t="str">
        <f t="shared" si="80"/>
        <v>-</v>
      </c>
    </row>
    <row r="1522" spans="10:10">
      <c r="J1522" s="51" t="str">
        <f t="shared" si="80"/>
        <v>-</v>
      </c>
    </row>
    <row r="1523" spans="10:10">
      <c r="J1523" s="51" t="str">
        <f t="shared" si="80"/>
        <v>-</v>
      </c>
    </row>
    <row r="1524" spans="10:10">
      <c r="J1524" s="51" t="str">
        <f t="shared" si="80"/>
        <v>-</v>
      </c>
    </row>
    <row r="1525" spans="10:10">
      <c r="J1525" s="51" t="str">
        <f t="shared" si="80"/>
        <v>-</v>
      </c>
    </row>
    <row r="1526" spans="10:10">
      <c r="J1526" s="51" t="str">
        <f t="shared" si="80"/>
        <v>-</v>
      </c>
    </row>
    <row r="1527" spans="10:10">
      <c r="J1527" s="51" t="str">
        <f t="shared" si="80"/>
        <v>-</v>
      </c>
    </row>
    <row r="1528" spans="10:10">
      <c r="J1528" s="51" t="str">
        <f t="shared" si="80"/>
        <v>-</v>
      </c>
    </row>
    <row r="1529" spans="10:10">
      <c r="J1529" s="51" t="str">
        <f t="shared" si="80"/>
        <v>-</v>
      </c>
    </row>
    <row r="1530" spans="10:10">
      <c r="J1530" s="51" t="str">
        <f t="shared" si="80"/>
        <v>-</v>
      </c>
    </row>
    <row r="1531" spans="10:10">
      <c r="J1531" s="51" t="str">
        <f t="shared" si="80"/>
        <v>-</v>
      </c>
    </row>
    <row r="1532" spans="10:10">
      <c r="J1532" s="51" t="str">
        <f t="shared" si="80"/>
        <v>-</v>
      </c>
    </row>
    <row r="1533" spans="10:10">
      <c r="J1533" s="51" t="str">
        <f t="shared" si="80"/>
        <v>-</v>
      </c>
    </row>
    <row r="1534" spans="10:10">
      <c r="J1534" s="51" t="str">
        <f t="shared" si="80"/>
        <v>-</v>
      </c>
    </row>
    <row r="1535" spans="10:10">
      <c r="J1535" s="51" t="str">
        <f t="shared" si="80"/>
        <v>-</v>
      </c>
    </row>
    <row r="1536" spans="10:10">
      <c r="J1536" s="51" t="str">
        <f t="shared" si="80"/>
        <v>-</v>
      </c>
    </row>
    <row r="1537" spans="10:10">
      <c r="J1537" s="51" t="str">
        <f t="shared" si="80"/>
        <v>-</v>
      </c>
    </row>
    <row r="1538" spans="10:10">
      <c r="J1538" s="51" t="str">
        <f t="shared" si="80"/>
        <v>-</v>
      </c>
    </row>
    <row r="1539" spans="10:10">
      <c r="J1539" s="51" t="str">
        <f t="shared" si="80"/>
        <v>-</v>
      </c>
    </row>
    <row r="1540" spans="10:10">
      <c r="J1540" s="51" t="str">
        <f t="shared" si="80"/>
        <v>-</v>
      </c>
    </row>
    <row r="1541" spans="10:10">
      <c r="J1541" s="51" t="str">
        <f t="shared" si="80"/>
        <v>-</v>
      </c>
    </row>
    <row r="1542" spans="10:10">
      <c r="J1542" s="51" t="str">
        <f t="shared" si="80"/>
        <v>-</v>
      </c>
    </row>
    <row r="1543" spans="10:10">
      <c r="J1543" s="51" t="str">
        <f t="shared" si="80"/>
        <v>-</v>
      </c>
    </row>
    <row r="1544" spans="10:10">
      <c r="J1544" s="51" t="str">
        <f t="shared" si="80"/>
        <v>-</v>
      </c>
    </row>
    <row r="1545" spans="10:10">
      <c r="J1545" s="51" t="str">
        <f t="shared" si="80"/>
        <v>-</v>
      </c>
    </row>
    <row r="1546" spans="10:10">
      <c r="J1546" s="51" t="str">
        <f t="shared" si="80"/>
        <v>-</v>
      </c>
    </row>
    <row r="1547" spans="10:10">
      <c r="J1547" s="51" t="str">
        <f t="shared" si="80"/>
        <v>-</v>
      </c>
    </row>
    <row r="1548" spans="10:10">
      <c r="J1548" s="51" t="str">
        <f t="shared" si="80"/>
        <v>-</v>
      </c>
    </row>
    <row r="1549" spans="10:10">
      <c r="J1549" s="51" t="str">
        <f t="shared" si="80"/>
        <v>-</v>
      </c>
    </row>
    <row r="1550" spans="10:10">
      <c r="J1550" s="51" t="str">
        <f t="shared" si="80"/>
        <v>-</v>
      </c>
    </row>
    <row r="1551" spans="10:10">
      <c r="J1551" s="51" t="str">
        <f t="shared" si="80"/>
        <v>-</v>
      </c>
    </row>
    <row r="1552" spans="10:10">
      <c r="J1552" s="51" t="str">
        <f t="shared" si="80"/>
        <v>-</v>
      </c>
    </row>
    <row r="1553" spans="10:10">
      <c r="J1553" s="51" t="str">
        <f t="shared" si="80"/>
        <v>-</v>
      </c>
    </row>
    <row r="1554" spans="10:10">
      <c r="J1554" s="51" t="str">
        <f t="shared" si="80"/>
        <v>-</v>
      </c>
    </row>
    <row r="1555" spans="10:10">
      <c r="J1555" s="51" t="str">
        <f t="shared" si="80"/>
        <v>-</v>
      </c>
    </row>
    <row r="1556" spans="10:10">
      <c r="J1556" s="51" t="str">
        <f t="shared" si="80"/>
        <v>-</v>
      </c>
    </row>
    <row r="1557" spans="10:10">
      <c r="J1557" s="51" t="str">
        <f t="shared" si="80"/>
        <v>-</v>
      </c>
    </row>
    <row r="1558" spans="10:10">
      <c r="J1558" s="51" t="str">
        <f t="shared" si="80"/>
        <v>-</v>
      </c>
    </row>
    <row r="1559" spans="10:10">
      <c r="J1559" s="51" t="str">
        <f t="shared" ref="J1559:J1608" si="81">CONCATENATE(H1559,"-",I1559)</f>
        <v>-</v>
      </c>
    </row>
    <row r="1560" spans="10:10">
      <c r="J1560" s="51" t="str">
        <f t="shared" si="81"/>
        <v>-</v>
      </c>
    </row>
    <row r="1561" spans="10:10">
      <c r="J1561" s="51" t="str">
        <f t="shared" si="81"/>
        <v>-</v>
      </c>
    </row>
    <row r="1562" spans="10:10">
      <c r="J1562" s="51" t="str">
        <f t="shared" si="81"/>
        <v>-</v>
      </c>
    </row>
    <row r="1563" spans="10:10">
      <c r="J1563" s="51" t="str">
        <f t="shared" si="81"/>
        <v>-</v>
      </c>
    </row>
    <row r="1564" spans="10:10">
      <c r="J1564" s="51" t="str">
        <f t="shared" si="81"/>
        <v>-</v>
      </c>
    </row>
    <row r="1565" spans="10:10">
      <c r="J1565" s="51" t="str">
        <f t="shared" si="81"/>
        <v>-</v>
      </c>
    </row>
    <row r="1566" spans="10:10">
      <c r="J1566" s="51" t="str">
        <f t="shared" si="81"/>
        <v>-</v>
      </c>
    </row>
    <row r="1567" spans="10:10">
      <c r="J1567" s="51" t="str">
        <f t="shared" si="81"/>
        <v>-</v>
      </c>
    </row>
    <row r="1568" spans="10:10">
      <c r="J1568" s="51" t="str">
        <f t="shared" si="81"/>
        <v>-</v>
      </c>
    </row>
    <row r="1569" spans="10:10">
      <c r="J1569" s="51" t="str">
        <f t="shared" si="81"/>
        <v>-</v>
      </c>
    </row>
    <row r="1570" spans="10:10">
      <c r="J1570" s="51" t="str">
        <f t="shared" si="81"/>
        <v>-</v>
      </c>
    </row>
    <row r="1571" spans="10:10">
      <c r="J1571" s="51" t="str">
        <f t="shared" si="81"/>
        <v>-</v>
      </c>
    </row>
    <row r="1572" spans="10:10">
      <c r="J1572" s="51" t="str">
        <f t="shared" si="81"/>
        <v>-</v>
      </c>
    </row>
    <row r="1573" spans="10:10">
      <c r="J1573" s="51" t="str">
        <f t="shared" si="81"/>
        <v>-</v>
      </c>
    </row>
    <row r="1574" spans="10:10">
      <c r="J1574" s="51" t="str">
        <f t="shared" si="81"/>
        <v>-</v>
      </c>
    </row>
    <row r="1575" spans="10:10">
      <c r="J1575" s="51" t="str">
        <f t="shared" si="81"/>
        <v>-</v>
      </c>
    </row>
    <row r="1576" spans="10:10">
      <c r="J1576" s="51" t="str">
        <f t="shared" si="81"/>
        <v>-</v>
      </c>
    </row>
    <row r="1577" spans="10:10">
      <c r="J1577" s="51" t="str">
        <f t="shared" si="81"/>
        <v>-</v>
      </c>
    </row>
    <row r="1578" spans="10:10">
      <c r="J1578" s="51" t="str">
        <f t="shared" si="81"/>
        <v>-</v>
      </c>
    </row>
    <row r="1579" spans="10:10">
      <c r="J1579" s="51" t="str">
        <f t="shared" si="81"/>
        <v>-</v>
      </c>
    </row>
    <row r="1580" spans="10:10">
      <c r="J1580" s="51" t="str">
        <f t="shared" si="81"/>
        <v>-</v>
      </c>
    </row>
    <row r="1581" spans="10:10">
      <c r="J1581" s="51" t="str">
        <f t="shared" si="81"/>
        <v>-</v>
      </c>
    </row>
    <row r="1582" spans="10:10">
      <c r="J1582" s="51" t="str">
        <f t="shared" si="81"/>
        <v>-</v>
      </c>
    </row>
    <row r="1583" spans="10:10">
      <c r="J1583" s="51" t="str">
        <f t="shared" si="81"/>
        <v>-</v>
      </c>
    </row>
    <row r="1584" spans="10:10">
      <c r="J1584" s="51" t="str">
        <f t="shared" si="81"/>
        <v>-</v>
      </c>
    </row>
    <row r="1585" spans="10:10">
      <c r="J1585" s="51" t="str">
        <f t="shared" si="81"/>
        <v>-</v>
      </c>
    </row>
    <row r="1586" spans="10:10">
      <c r="J1586" s="51" t="str">
        <f t="shared" si="81"/>
        <v>-</v>
      </c>
    </row>
    <row r="1587" spans="10:10">
      <c r="J1587" s="51" t="str">
        <f t="shared" si="81"/>
        <v>-</v>
      </c>
    </row>
    <row r="1588" spans="10:10">
      <c r="J1588" s="51" t="str">
        <f t="shared" si="81"/>
        <v>-</v>
      </c>
    </row>
    <row r="1589" spans="10:10">
      <c r="J1589" s="51" t="str">
        <f t="shared" si="81"/>
        <v>-</v>
      </c>
    </row>
    <row r="1590" spans="10:10">
      <c r="J1590" s="51" t="str">
        <f t="shared" si="81"/>
        <v>-</v>
      </c>
    </row>
    <row r="1591" spans="10:10">
      <c r="J1591" s="51" t="str">
        <f t="shared" si="81"/>
        <v>-</v>
      </c>
    </row>
    <row r="1592" spans="10:10">
      <c r="J1592" s="51" t="str">
        <f t="shared" si="81"/>
        <v>-</v>
      </c>
    </row>
    <row r="1593" spans="10:10">
      <c r="J1593" s="51" t="str">
        <f t="shared" si="81"/>
        <v>-</v>
      </c>
    </row>
    <row r="1594" spans="10:10">
      <c r="J1594" s="51" t="str">
        <f t="shared" si="81"/>
        <v>-</v>
      </c>
    </row>
    <row r="1595" spans="10:10">
      <c r="J1595" s="51" t="str">
        <f t="shared" si="81"/>
        <v>-</v>
      </c>
    </row>
    <row r="1596" spans="10:10">
      <c r="J1596" s="51" t="str">
        <f t="shared" si="81"/>
        <v>-</v>
      </c>
    </row>
    <row r="1597" spans="10:10">
      <c r="J1597" s="51" t="str">
        <f t="shared" si="81"/>
        <v>-</v>
      </c>
    </row>
    <row r="1598" spans="10:10">
      <c r="J1598" s="51" t="str">
        <f t="shared" si="81"/>
        <v>-</v>
      </c>
    </row>
    <row r="1599" spans="10:10">
      <c r="J1599" s="51" t="str">
        <f t="shared" si="81"/>
        <v>-</v>
      </c>
    </row>
    <row r="1600" spans="10:10">
      <c r="J1600" s="51" t="str">
        <f t="shared" si="81"/>
        <v>-</v>
      </c>
    </row>
    <row r="1601" spans="10:10">
      <c r="J1601" s="51" t="str">
        <f t="shared" si="81"/>
        <v>-</v>
      </c>
    </row>
    <row r="1602" spans="10:10">
      <c r="J1602" s="51" t="str">
        <f t="shared" si="81"/>
        <v>-</v>
      </c>
    </row>
    <row r="1603" spans="10:10">
      <c r="J1603" s="51" t="str">
        <f t="shared" si="81"/>
        <v>-</v>
      </c>
    </row>
    <row r="1604" spans="10:10">
      <c r="J1604" s="51" t="str">
        <f t="shared" si="81"/>
        <v>-</v>
      </c>
    </row>
    <row r="1605" spans="10:10">
      <c r="J1605" s="51" t="str">
        <f t="shared" si="81"/>
        <v>-</v>
      </c>
    </row>
    <row r="1606" spans="10:10">
      <c r="J1606" s="51" t="str">
        <f t="shared" si="81"/>
        <v>-</v>
      </c>
    </row>
    <row r="1607" spans="10:10">
      <c r="J1607" s="51" t="str">
        <f t="shared" si="81"/>
        <v>-</v>
      </c>
    </row>
    <row r="1608" spans="10:10">
      <c r="J1608" s="51" t="str">
        <f t="shared" si="81"/>
        <v>-</v>
      </c>
    </row>
  </sheetData>
  <mergeCells count="341">
    <mergeCell ref="BE61:BE62"/>
    <mergeCell ref="BF61:BF62"/>
    <mergeCell ref="BG61:BG62"/>
    <mergeCell ref="AQ61:AQ62"/>
    <mergeCell ref="AR61:AR62"/>
    <mergeCell ref="C55:C56"/>
    <mergeCell ref="BC57:BC60"/>
    <mergeCell ref="BD57:BD60"/>
    <mergeCell ref="BE57:BE60"/>
    <mergeCell ref="BF57:BF60"/>
    <mergeCell ref="BG57:BG60"/>
    <mergeCell ref="BG55:BG56"/>
    <mergeCell ref="A61:A62"/>
    <mergeCell ref="B61:B62"/>
    <mergeCell ref="C61:C62"/>
    <mergeCell ref="D61:D62"/>
    <mergeCell ref="E61:E62"/>
    <mergeCell ref="H61:H62"/>
    <mergeCell ref="I61:I62"/>
    <mergeCell ref="K61:K62"/>
    <mergeCell ref="G61:G62"/>
    <mergeCell ref="BK12:BK14"/>
    <mergeCell ref="BK18:BK19"/>
    <mergeCell ref="BK42:BK43"/>
    <mergeCell ref="G57:G60"/>
    <mergeCell ref="H57:H60"/>
    <mergeCell ref="I57:I60"/>
    <mergeCell ref="J57:J60"/>
    <mergeCell ref="K57:K60"/>
    <mergeCell ref="AQ57:AQ60"/>
    <mergeCell ref="AR57:AR60"/>
    <mergeCell ref="BC53:BC54"/>
    <mergeCell ref="BD53:BD54"/>
    <mergeCell ref="BE53:BE54"/>
    <mergeCell ref="BE50:BE51"/>
    <mergeCell ref="BF50:BF51"/>
    <mergeCell ref="BG50:BG51"/>
    <mergeCell ref="AQ53:AQ54"/>
    <mergeCell ref="AR53:AR54"/>
    <mergeCell ref="AQ55:AQ56"/>
    <mergeCell ref="AR55:AR56"/>
    <mergeCell ref="BF55:BF56"/>
    <mergeCell ref="BK20:BK23"/>
    <mergeCell ref="BK57:BK60"/>
    <mergeCell ref="BK15:BK17"/>
    <mergeCell ref="A57:A60"/>
    <mergeCell ref="B57:B60"/>
    <mergeCell ref="C57:C60"/>
    <mergeCell ref="D57:D60"/>
    <mergeCell ref="E57:E60"/>
    <mergeCell ref="K53:K54"/>
    <mergeCell ref="G55:G56"/>
    <mergeCell ref="H55:H56"/>
    <mergeCell ref="I55:I56"/>
    <mergeCell ref="K55:K56"/>
    <mergeCell ref="A53:A56"/>
    <mergeCell ref="E53:E54"/>
    <mergeCell ref="G53:G54"/>
    <mergeCell ref="H53:H54"/>
    <mergeCell ref="I53:I54"/>
    <mergeCell ref="C53:C54"/>
    <mergeCell ref="E55:E56"/>
    <mergeCell ref="B53:B56"/>
    <mergeCell ref="D53:D54"/>
    <mergeCell ref="D55:D56"/>
    <mergeCell ref="BF53:BF54"/>
    <mergeCell ref="BG53:BG54"/>
    <mergeCell ref="BC55:BC56"/>
    <mergeCell ref="BD55:BD56"/>
    <mergeCell ref="BE55:BE56"/>
    <mergeCell ref="H42:H43"/>
    <mergeCell ref="I42:I43"/>
    <mergeCell ref="K42:K43"/>
    <mergeCell ref="BD50:BD51"/>
    <mergeCell ref="BC50:BC51"/>
    <mergeCell ref="C50:C51"/>
    <mergeCell ref="D50:D51"/>
    <mergeCell ref="E50:E51"/>
    <mergeCell ref="G50:G51"/>
    <mergeCell ref="H50:H51"/>
    <mergeCell ref="I50:I51"/>
    <mergeCell ref="K50:K51"/>
    <mergeCell ref="C47:C49"/>
    <mergeCell ref="D47:D49"/>
    <mergeCell ref="E47:E49"/>
    <mergeCell ref="G47:G49"/>
    <mergeCell ref="H47:H49"/>
    <mergeCell ref="A44:A49"/>
    <mergeCell ref="B44:B49"/>
    <mergeCell ref="C44:C46"/>
    <mergeCell ref="D44:D46"/>
    <mergeCell ref="E44:E46"/>
    <mergeCell ref="G44:G46"/>
    <mergeCell ref="H44:H46"/>
    <mergeCell ref="I44:I46"/>
    <mergeCell ref="K44:K46"/>
    <mergeCell ref="I47:I49"/>
    <mergeCell ref="K47:K49"/>
    <mergeCell ref="F45:F46"/>
    <mergeCell ref="G37:G39"/>
    <mergeCell ref="H37:H39"/>
    <mergeCell ref="I37:I39"/>
    <mergeCell ref="K37:K39"/>
    <mergeCell ref="C40:C41"/>
    <mergeCell ref="D40:D41"/>
    <mergeCell ref="E40:E41"/>
    <mergeCell ref="G40:G41"/>
    <mergeCell ref="H40:H41"/>
    <mergeCell ref="B28:B29"/>
    <mergeCell ref="C28:C29"/>
    <mergeCell ref="D28:D29"/>
    <mergeCell ref="E28:E29"/>
    <mergeCell ref="G28:G29"/>
    <mergeCell ref="H28:H29"/>
    <mergeCell ref="I28:I29"/>
    <mergeCell ref="K28:K29"/>
    <mergeCell ref="I40:I41"/>
    <mergeCell ref="G32:G33"/>
    <mergeCell ref="C35:C36"/>
    <mergeCell ref="D35:D36"/>
    <mergeCell ref="E35:E36"/>
    <mergeCell ref="G35:G36"/>
    <mergeCell ref="B32:B36"/>
    <mergeCell ref="C32:C33"/>
    <mergeCell ref="D32:D33"/>
    <mergeCell ref="E32:E33"/>
    <mergeCell ref="K40:K41"/>
    <mergeCell ref="B30:B31"/>
    <mergeCell ref="B37:B41"/>
    <mergeCell ref="C37:C39"/>
    <mergeCell ref="D37:D39"/>
    <mergeCell ref="E37:E39"/>
    <mergeCell ref="E24:E25"/>
    <mergeCell ref="G24:G25"/>
    <mergeCell ref="H24:H25"/>
    <mergeCell ref="I24:I25"/>
    <mergeCell ref="K24:K25"/>
    <mergeCell ref="A20:A23"/>
    <mergeCell ref="B20:B23"/>
    <mergeCell ref="C20:C23"/>
    <mergeCell ref="D20:D23"/>
    <mergeCell ref="E20:E23"/>
    <mergeCell ref="G20:G23"/>
    <mergeCell ref="H20:H23"/>
    <mergeCell ref="I20:I23"/>
    <mergeCell ref="J20:J23"/>
    <mergeCell ref="K20:K23"/>
    <mergeCell ref="A24:A26"/>
    <mergeCell ref="B24:B26"/>
    <mergeCell ref="C24:C25"/>
    <mergeCell ref="D24:D25"/>
    <mergeCell ref="D15:D17"/>
    <mergeCell ref="E15:E17"/>
    <mergeCell ref="A1:E6"/>
    <mergeCell ref="M10:M11"/>
    <mergeCell ref="AQ11:AR11"/>
    <mergeCell ref="N10:N11"/>
    <mergeCell ref="B12:B14"/>
    <mergeCell ref="C12:C13"/>
    <mergeCell ref="D12:D13"/>
    <mergeCell ref="E12:E13"/>
    <mergeCell ref="G12:G13"/>
    <mergeCell ref="H12:H13"/>
    <mergeCell ref="F1:BK2"/>
    <mergeCell ref="F3:BK4"/>
    <mergeCell ref="F5:BK6"/>
    <mergeCell ref="BH9:BO9"/>
    <mergeCell ref="A8:BO8"/>
    <mergeCell ref="A9:G10"/>
    <mergeCell ref="H9:K9"/>
    <mergeCell ref="L9:BG9"/>
    <mergeCell ref="H10:K10"/>
    <mergeCell ref="L10:L11"/>
    <mergeCell ref="BH10:BK10"/>
    <mergeCell ref="BL10:BO10"/>
    <mergeCell ref="BE10:BG10"/>
    <mergeCell ref="O10:AD10"/>
    <mergeCell ref="AE10:AF10"/>
    <mergeCell ref="AP10:AR10"/>
    <mergeCell ref="AG10:AO10"/>
    <mergeCell ref="AS10:BD10"/>
    <mergeCell ref="BL1:BO2"/>
    <mergeCell ref="BL3:BO4"/>
    <mergeCell ref="BL5:BO6"/>
    <mergeCell ref="A12:A14"/>
    <mergeCell ref="A28:A29"/>
    <mergeCell ref="I12:I13"/>
    <mergeCell ref="K12:K13"/>
    <mergeCell ref="BE15:BE17"/>
    <mergeCell ref="BF15:BF17"/>
    <mergeCell ref="BG15:BG17"/>
    <mergeCell ref="G15:G17"/>
    <mergeCell ref="H15:H17"/>
    <mergeCell ref="I15:I17"/>
    <mergeCell ref="K15:K17"/>
    <mergeCell ref="A18:A19"/>
    <mergeCell ref="B18:B19"/>
    <mergeCell ref="C18:C19"/>
    <mergeCell ref="D18:D19"/>
    <mergeCell ref="E18:E19"/>
    <mergeCell ref="G18:G19"/>
    <mergeCell ref="H18:H19"/>
    <mergeCell ref="I18:I19"/>
    <mergeCell ref="K18:K19"/>
    <mergeCell ref="F15:F16"/>
    <mergeCell ref="A15:A17"/>
    <mergeCell ref="B15:B17"/>
    <mergeCell ref="C15:C17"/>
    <mergeCell ref="A30:A31"/>
    <mergeCell ref="H32:H33"/>
    <mergeCell ref="I32:I33"/>
    <mergeCell ref="K32:K33"/>
    <mergeCell ref="H35:H36"/>
    <mergeCell ref="I35:I36"/>
    <mergeCell ref="K35:K36"/>
    <mergeCell ref="A50:A52"/>
    <mergeCell ref="B50:B52"/>
    <mergeCell ref="G30:G31"/>
    <mergeCell ref="H30:H31"/>
    <mergeCell ref="I30:I31"/>
    <mergeCell ref="K30:K31"/>
    <mergeCell ref="E30:E31"/>
    <mergeCell ref="D30:D31"/>
    <mergeCell ref="C30:C31"/>
    <mergeCell ref="A32:A36"/>
    <mergeCell ref="A42:A43"/>
    <mergeCell ref="B42:B43"/>
    <mergeCell ref="C42:C43"/>
    <mergeCell ref="D42:D43"/>
    <mergeCell ref="E42:E43"/>
    <mergeCell ref="G42:G43"/>
    <mergeCell ref="A37:A41"/>
    <mergeCell ref="AQ28:AQ29"/>
    <mergeCell ref="AR28:AR29"/>
    <mergeCell ref="AQ30:AQ31"/>
    <mergeCell ref="AR30:AR31"/>
    <mergeCell ref="AQ32:AQ33"/>
    <mergeCell ref="AR32:AR33"/>
    <mergeCell ref="AQ35:AQ36"/>
    <mergeCell ref="AR35:AR36"/>
    <mergeCell ref="AQ12:AQ13"/>
    <mergeCell ref="AR12:AR13"/>
    <mergeCell ref="AQ15:AQ17"/>
    <mergeCell ref="AR15:AR17"/>
    <mergeCell ref="AQ18:AQ19"/>
    <mergeCell ref="AR18:AR19"/>
    <mergeCell ref="AQ20:AQ23"/>
    <mergeCell ref="AR20:AR23"/>
    <mergeCell ref="AQ24:AQ25"/>
    <mergeCell ref="AR24:AR25"/>
    <mergeCell ref="AQ37:AQ39"/>
    <mergeCell ref="AR37:AR39"/>
    <mergeCell ref="AQ40:AQ41"/>
    <mergeCell ref="AR40:AR41"/>
    <mergeCell ref="AQ42:AQ43"/>
    <mergeCell ref="AR42:AR43"/>
    <mergeCell ref="AQ47:AQ49"/>
    <mergeCell ref="AR47:AR49"/>
    <mergeCell ref="AQ50:AQ51"/>
    <mergeCell ref="AR50:AR51"/>
    <mergeCell ref="AQ44:AQ46"/>
    <mergeCell ref="AR44:AR46"/>
    <mergeCell ref="BC12:BC13"/>
    <mergeCell ref="BD12:BD13"/>
    <mergeCell ref="BE12:BE13"/>
    <mergeCell ref="BF12:BF13"/>
    <mergeCell ref="BG12:BG13"/>
    <mergeCell ref="BC15:BC17"/>
    <mergeCell ref="BD15:BD17"/>
    <mergeCell ref="BC18:BC19"/>
    <mergeCell ref="BD18:BD19"/>
    <mergeCell ref="BE18:BE19"/>
    <mergeCell ref="BF18:BF19"/>
    <mergeCell ref="BG18:BG19"/>
    <mergeCell ref="BC28:BC29"/>
    <mergeCell ref="BD28:BD29"/>
    <mergeCell ref="BE28:BE29"/>
    <mergeCell ref="BF28:BF29"/>
    <mergeCell ref="BC20:BC23"/>
    <mergeCell ref="BD20:BD23"/>
    <mergeCell ref="BE20:BE23"/>
    <mergeCell ref="BF20:BF23"/>
    <mergeCell ref="BG20:BG23"/>
    <mergeCell ref="BC24:BC25"/>
    <mergeCell ref="BD24:BD25"/>
    <mergeCell ref="BE24:BE25"/>
    <mergeCell ref="BF24:BF25"/>
    <mergeCell ref="BG24:BG25"/>
    <mergeCell ref="BG28:BG29"/>
    <mergeCell ref="BG35:BG36"/>
    <mergeCell ref="BC37:BC39"/>
    <mergeCell ref="BD37:BD39"/>
    <mergeCell ref="BE37:BE39"/>
    <mergeCell ref="BF37:BF39"/>
    <mergeCell ref="BG37:BG39"/>
    <mergeCell ref="BC30:BC31"/>
    <mergeCell ref="BD30:BD31"/>
    <mergeCell ref="BE30:BE31"/>
    <mergeCell ref="BF30:BF31"/>
    <mergeCell ref="BG30:BG31"/>
    <mergeCell ref="BC32:BC33"/>
    <mergeCell ref="BD32:BD33"/>
    <mergeCell ref="BE32:BE33"/>
    <mergeCell ref="BF32:BF33"/>
    <mergeCell ref="BG32:BG33"/>
    <mergeCell ref="BC35:BC36"/>
    <mergeCell ref="BD35:BD36"/>
    <mergeCell ref="BE35:BE36"/>
    <mergeCell ref="BF35:BF36"/>
    <mergeCell ref="BC40:BC41"/>
    <mergeCell ref="BD40:BD41"/>
    <mergeCell ref="BE40:BE41"/>
    <mergeCell ref="BF40:BF41"/>
    <mergeCell ref="BG40:BG41"/>
    <mergeCell ref="BC42:BC43"/>
    <mergeCell ref="BD42:BD43"/>
    <mergeCell ref="BC47:BC49"/>
    <mergeCell ref="BD47:BD49"/>
    <mergeCell ref="BE47:BE49"/>
    <mergeCell ref="BF47:BF49"/>
    <mergeCell ref="BG47:BG49"/>
    <mergeCell ref="BE42:BE43"/>
    <mergeCell ref="BF42:BF43"/>
    <mergeCell ref="BG42:BG43"/>
    <mergeCell ref="BC44:BC46"/>
    <mergeCell ref="BD44:BD46"/>
    <mergeCell ref="BE44:BE46"/>
    <mergeCell ref="BF44:BF46"/>
    <mergeCell ref="BG44:BG46"/>
    <mergeCell ref="BK44:BK46"/>
    <mergeCell ref="BK47:BK49"/>
    <mergeCell ref="BK24:BK26"/>
    <mergeCell ref="BK32:BK36"/>
    <mergeCell ref="BK37:BK39"/>
    <mergeCell ref="BK28:BK29"/>
    <mergeCell ref="BK50:BK52"/>
    <mergeCell ref="BK61:BK62"/>
    <mergeCell ref="BK55:BK56"/>
    <mergeCell ref="BK53:BK54"/>
    <mergeCell ref="BK30:BK31"/>
    <mergeCell ref="BK40:BK41"/>
  </mergeCells>
  <conditionalFormatting sqref="K63:K1048576">
    <cfRule type="containsText" dxfId="175" priority="191" operator="containsText" text="Bajo">
      <formula>NOT(ISERROR(SEARCH("Bajo",K63)))</formula>
    </cfRule>
    <cfRule type="containsText" dxfId="174" priority="192" operator="containsText" text="Moderado">
      <formula>NOT(ISERROR(SEARCH("Moderado",K63)))</formula>
    </cfRule>
    <cfRule type="containsText" dxfId="173" priority="193" operator="containsText" text="Alto">
      <formula>NOT(ISERROR(SEARCH("Alto",K63)))</formula>
    </cfRule>
    <cfRule type="containsText" dxfId="172" priority="194" operator="containsText" text="Extremadamente alto">
      <formula>NOT(ISERROR(SEARCH("Extremadamente alto",K63)))</formula>
    </cfRule>
  </conditionalFormatting>
  <conditionalFormatting sqref="K15:K16">
    <cfRule type="containsText" dxfId="171" priority="179" operator="containsText" text="Bajo">
      <formula>NOT(ISERROR(SEARCH("Bajo",K15)))</formula>
    </cfRule>
    <cfRule type="containsText" dxfId="170" priority="180" operator="containsText" text="Moderado">
      <formula>NOT(ISERROR(SEARCH("Moderado",K15)))</formula>
    </cfRule>
    <cfRule type="containsText" dxfId="169" priority="181" operator="containsText" text="Alto">
      <formula>NOT(ISERROR(SEARCH("Alto",K15)))</formula>
    </cfRule>
    <cfRule type="containsText" dxfId="168" priority="182" operator="containsText" text="Extremadamente alto">
      <formula>NOT(ISERROR(SEARCH("Extremadamente alto",K15)))</formula>
    </cfRule>
  </conditionalFormatting>
  <conditionalFormatting sqref="K18">
    <cfRule type="containsText" dxfId="167" priority="175" operator="containsText" text="Bajo">
      <formula>NOT(ISERROR(SEARCH("Bajo",K18)))</formula>
    </cfRule>
    <cfRule type="containsText" dxfId="166" priority="176" operator="containsText" text="Moderado">
      <formula>NOT(ISERROR(SEARCH("Moderado",K18)))</formula>
    </cfRule>
    <cfRule type="containsText" dxfId="165" priority="177" operator="containsText" text="Alto">
      <formula>NOT(ISERROR(SEARCH("Alto",K18)))</formula>
    </cfRule>
    <cfRule type="containsText" dxfId="164" priority="178" operator="containsText" text="Extremadamente alto">
      <formula>NOT(ISERROR(SEARCH("Extremadamente alto",K18)))</formula>
    </cfRule>
  </conditionalFormatting>
  <conditionalFormatting sqref="K57">
    <cfRule type="containsText" dxfId="163" priority="111" operator="containsText" text="Bajo">
      <formula>NOT(ISERROR(SEARCH("Bajo",K57)))</formula>
    </cfRule>
    <cfRule type="containsText" dxfId="162" priority="112" operator="containsText" text="Moderado">
      <formula>NOT(ISERROR(SEARCH("Moderado",K57)))</formula>
    </cfRule>
    <cfRule type="containsText" dxfId="161" priority="113" operator="containsText" text="Alto">
      <formula>NOT(ISERROR(SEARCH("Alto",K57)))</formula>
    </cfRule>
    <cfRule type="containsText" dxfId="160" priority="114" operator="containsText" text="Extremadamente alto">
      <formula>NOT(ISERROR(SEARCH("Extremadamente alto",K57)))</formula>
    </cfRule>
  </conditionalFormatting>
  <conditionalFormatting sqref="K20">
    <cfRule type="containsText" dxfId="159" priority="167" operator="containsText" text="Bajo">
      <formula>NOT(ISERROR(SEARCH("Bajo",K20)))</formula>
    </cfRule>
    <cfRule type="containsText" dxfId="158" priority="168" operator="containsText" text="Moderado">
      <formula>NOT(ISERROR(SEARCH("Moderado",K20)))</formula>
    </cfRule>
    <cfRule type="containsText" dxfId="157" priority="169" operator="containsText" text="Alto">
      <formula>NOT(ISERROR(SEARCH("Alto",K20)))</formula>
    </cfRule>
    <cfRule type="containsText" dxfId="156" priority="170" operator="containsText" text="Extremadamente alto">
      <formula>NOT(ISERROR(SEARCH("Extremadamente alto",K20)))</formula>
    </cfRule>
  </conditionalFormatting>
  <conditionalFormatting sqref="K24 K26:K27">
    <cfRule type="containsText" dxfId="155" priority="163" operator="containsText" text="Bajo">
      <formula>NOT(ISERROR(SEARCH("Bajo",K24)))</formula>
    </cfRule>
    <cfRule type="containsText" dxfId="154" priority="164" operator="containsText" text="Moderado">
      <formula>NOT(ISERROR(SEARCH("Moderado",K24)))</formula>
    </cfRule>
    <cfRule type="containsText" dxfId="153" priority="165" operator="containsText" text="Alto">
      <formula>NOT(ISERROR(SEARCH("Alto",K24)))</formula>
    </cfRule>
    <cfRule type="containsText" dxfId="152" priority="166" operator="containsText" text="Extremadamente alto">
      <formula>NOT(ISERROR(SEARCH("Extremadamente alto",K24)))</formula>
    </cfRule>
  </conditionalFormatting>
  <conditionalFormatting sqref="K30">
    <cfRule type="containsText" dxfId="151" priority="151" operator="containsText" text="Bajo">
      <formula>NOT(ISERROR(SEARCH("Bajo",K30)))</formula>
    </cfRule>
    <cfRule type="containsText" dxfId="150" priority="152" operator="containsText" text="Moderado">
      <formula>NOT(ISERROR(SEARCH("Moderado",K30)))</formula>
    </cfRule>
    <cfRule type="containsText" dxfId="149" priority="153" operator="containsText" text="Alto">
      <formula>NOT(ISERROR(SEARCH("Alto",K30)))</formula>
    </cfRule>
    <cfRule type="containsText" dxfId="148" priority="154" operator="containsText" text="Extremadamente alto">
      <formula>NOT(ISERROR(SEARCH("Extremadamente alto",K30)))</formula>
    </cfRule>
  </conditionalFormatting>
  <conditionalFormatting sqref="K32 K34:K35">
    <cfRule type="containsText" dxfId="147" priority="147" operator="containsText" text="Bajo">
      <formula>NOT(ISERROR(SEARCH("Bajo",K32)))</formula>
    </cfRule>
    <cfRule type="containsText" dxfId="146" priority="148" operator="containsText" text="Moderado">
      <formula>NOT(ISERROR(SEARCH("Moderado",K32)))</formula>
    </cfRule>
    <cfRule type="containsText" dxfId="145" priority="149" operator="containsText" text="Alto">
      <formula>NOT(ISERROR(SEARCH("Alto",K32)))</formula>
    </cfRule>
    <cfRule type="containsText" dxfId="144" priority="150" operator="containsText" text="Extremadamente alto">
      <formula>NOT(ISERROR(SEARCH("Extremadamente alto",K32)))</formula>
    </cfRule>
  </conditionalFormatting>
  <conditionalFormatting sqref="K40">
    <cfRule type="containsText" dxfId="143" priority="139" operator="containsText" text="Bajo">
      <formula>NOT(ISERROR(SEARCH("Bajo",K40)))</formula>
    </cfRule>
    <cfRule type="containsText" dxfId="142" priority="140" operator="containsText" text="Moderado">
      <formula>NOT(ISERROR(SEARCH("Moderado",K40)))</formula>
    </cfRule>
    <cfRule type="containsText" dxfId="141" priority="141" operator="containsText" text="Alto">
      <formula>NOT(ISERROR(SEARCH("Alto",K40)))</formula>
    </cfRule>
    <cfRule type="containsText" dxfId="140" priority="142" operator="containsText" text="Extremadamente alto">
      <formula>NOT(ISERROR(SEARCH("Extremadamente alto",K40)))</formula>
    </cfRule>
  </conditionalFormatting>
  <conditionalFormatting sqref="K61">
    <cfRule type="containsText" dxfId="139" priority="107" operator="containsText" text="Bajo">
      <formula>NOT(ISERROR(SEARCH("Bajo",K61)))</formula>
    </cfRule>
    <cfRule type="containsText" dxfId="138" priority="108" operator="containsText" text="Moderado">
      <formula>NOT(ISERROR(SEARCH("Moderado",K61)))</formula>
    </cfRule>
    <cfRule type="containsText" dxfId="137" priority="109" operator="containsText" text="Alto">
      <formula>NOT(ISERROR(SEARCH("Alto",K61)))</formula>
    </cfRule>
    <cfRule type="containsText" dxfId="136" priority="110" operator="containsText" text="Extremadamente alto">
      <formula>NOT(ISERROR(SEARCH("Extremadamente alto",K61)))</formula>
    </cfRule>
  </conditionalFormatting>
  <conditionalFormatting sqref="K37:K38">
    <cfRule type="containsText" dxfId="135" priority="135" operator="containsText" text="Bajo">
      <formula>NOT(ISERROR(SEARCH("Bajo",K37)))</formula>
    </cfRule>
    <cfRule type="containsText" dxfId="134" priority="136" operator="containsText" text="Moderado">
      <formula>NOT(ISERROR(SEARCH("Moderado",K37)))</formula>
    </cfRule>
    <cfRule type="containsText" dxfId="133" priority="137" operator="containsText" text="Alto">
      <formula>NOT(ISERROR(SEARCH("Alto",K37)))</formula>
    </cfRule>
    <cfRule type="containsText" dxfId="132" priority="138" operator="containsText" text="Extremadamente alto">
      <formula>NOT(ISERROR(SEARCH("Extremadamente alto",K37)))</formula>
    </cfRule>
  </conditionalFormatting>
  <conditionalFormatting sqref="K42">
    <cfRule type="containsText" dxfId="131" priority="131" operator="containsText" text="Bajo">
      <formula>NOT(ISERROR(SEARCH("Bajo",K42)))</formula>
    </cfRule>
    <cfRule type="containsText" dxfId="130" priority="132" operator="containsText" text="Moderado">
      <formula>NOT(ISERROR(SEARCH("Moderado",K42)))</formula>
    </cfRule>
    <cfRule type="containsText" dxfId="129" priority="133" operator="containsText" text="Alto">
      <formula>NOT(ISERROR(SEARCH("Alto",K42)))</formula>
    </cfRule>
    <cfRule type="containsText" dxfId="128" priority="134" operator="containsText" text="Extremadamente alto">
      <formula>NOT(ISERROR(SEARCH("Extremadamente alto",K42)))</formula>
    </cfRule>
  </conditionalFormatting>
  <conditionalFormatting sqref="K44:K45 K47">
    <cfRule type="containsText" dxfId="127" priority="127" operator="containsText" text="Bajo">
      <formula>NOT(ISERROR(SEARCH("Bajo",K44)))</formula>
    </cfRule>
    <cfRule type="containsText" dxfId="126" priority="128" operator="containsText" text="Moderado">
      <formula>NOT(ISERROR(SEARCH("Moderado",K44)))</formula>
    </cfRule>
    <cfRule type="containsText" dxfId="125" priority="129" operator="containsText" text="Alto">
      <formula>NOT(ISERROR(SEARCH("Alto",K44)))</formula>
    </cfRule>
    <cfRule type="containsText" dxfId="124" priority="130" operator="containsText" text="Extremadamente alto">
      <formula>NOT(ISERROR(SEARCH("Extremadamente alto",K44)))</formula>
    </cfRule>
  </conditionalFormatting>
  <conditionalFormatting sqref="K50 K52">
    <cfRule type="containsText" dxfId="123" priority="119" operator="containsText" text="Bajo">
      <formula>NOT(ISERROR(SEARCH("Bajo",K50)))</formula>
    </cfRule>
    <cfRule type="containsText" dxfId="122" priority="120" operator="containsText" text="Moderado">
      <formula>NOT(ISERROR(SEARCH("Moderado",K50)))</formula>
    </cfRule>
    <cfRule type="containsText" dxfId="121" priority="121" operator="containsText" text="Alto">
      <formula>NOT(ISERROR(SEARCH("Alto",K50)))</formula>
    </cfRule>
    <cfRule type="containsText" dxfId="120" priority="122" operator="containsText" text="Extremadamente alto">
      <formula>NOT(ISERROR(SEARCH("Extremadamente alto",K50)))</formula>
    </cfRule>
  </conditionalFormatting>
  <conditionalFormatting sqref="K53 K55">
    <cfRule type="containsText" dxfId="119" priority="115" operator="containsText" text="Bajo">
      <formula>NOT(ISERROR(SEARCH("Bajo",K53)))</formula>
    </cfRule>
    <cfRule type="containsText" dxfId="118" priority="116" operator="containsText" text="Moderado">
      <formula>NOT(ISERROR(SEARCH("Moderado",K53)))</formula>
    </cfRule>
    <cfRule type="containsText" dxfId="117" priority="117" operator="containsText" text="Alto">
      <formula>NOT(ISERROR(SEARCH("Alto",K53)))</formula>
    </cfRule>
    <cfRule type="containsText" dxfId="116" priority="118" operator="containsText" text="Extremadamente alto">
      <formula>NOT(ISERROR(SEARCH("Extremadamente alto",K53)))</formula>
    </cfRule>
  </conditionalFormatting>
  <conditionalFormatting sqref="K12">
    <cfRule type="containsText" dxfId="115" priority="103" operator="containsText" text="Bajo">
      <formula>NOT(ISERROR(SEARCH("Bajo",K12)))</formula>
    </cfRule>
    <cfRule type="containsText" dxfId="114" priority="104" operator="containsText" text="Moderado">
      <formula>NOT(ISERROR(SEARCH("Moderado",K12)))</formula>
    </cfRule>
    <cfRule type="containsText" dxfId="113" priority="105" operator="containsText" text="Alto">
      <formula>NOT(ISERROR(SEARCH("Alto",K12)))</formula>
    </cfRule>
    <cfRule type="containsText" dxfId="112" priority="106" operator="containsText" text="Extremadamente alto">
      <formula>NOT(ISERROR(SEARCH("Extremadamente alto",K12)))</formula>
    </cfRule>
  </conditionalFormatting>
  <conditionalFormatting sqref="K28">
    <cfRule type="containsText" dxfId="111" priority="99" operator="containsText" text="Bajo">
      <formula>NOT(ISERROR(SEARCH("Bajo",K28)))</formula>
    </cfRule>
    <cfRule type="containsText" dxfId="110" priority="100" operator="containsText" text="Moderado">
      <formula>NOT(ISERROR(SEARCH("Moderado",K28)))</formula>
    </cfRule>
    <cfRule type="containsText" dxfId="109" priority="101" operator="containsText" text="Alto">
      <formula>NOT(ISERROR(SEARCH("Alto",K28)))</formula>
    </cfRule>
    <cfRule type="containsText" dxfId="108" priority="102" operator="containsText" text="Extremadamente alto">
      <formula>NOT(ISERROR(SEARCH("Extremadamente alto",K28)))</formula>
    </cfRule>
  </conditionalFormatting>
  <conditionalFormatting sqref="K14">
    <cfRule type="containsText" dxfId="107" priority="95" operator="containsText" text="Bajo">
      <formula>NOT(ISERROR(SEARCH("Bajo",K14)))</formula>
    </cfRule>
    <cfRule type="containsText" dxfId="106" priority="96" operator="containsText" text="Moderado">
      <formula>NOT(ISERROR(SEARCH("Moderado",K14)))</formula>
    </cfRule>
    <cfRule type="containsText" dxfId="105" priority="97" operator="containsText" text="Alto">
      <formula>NOT(ISERROR(SEARCH("Alto",K14)))</formula>
    </cfRule>
    <cfRule type="containsText" dxfId="104" priority="98" operator="containsText" text="Extremadamente alto">
      <formula>NOT(ISERROR(SEARCH("Extremadamente alto",K14)))</formula>
    </cfRule>
  </conditionalFormatting>
  <conditionalFormatting sqref="BG27">
    <cfRule type="containsText" dxfId="103" priority="93" operator="containsText" text="bajo">
      <formula>NOT(ISERROR(SEARCH("bajo",BG27)))</formula>
    </cfRule>
  </conditionalFormatting>
  <conditionalFormatting sqref="BG61">
    <cfRule type="containsText" dxfId="102" priority="1" operator="containsText" text="Bajo">
      <formula>NOT(ISERROR(SEARCH("Bajo",BG61)))</formula>
    </cfRule>
    <cfRule type="containsText" dxfId="101" priority="2" operator="containsText" text="Moderado">
      <formula>NOT(ISERROR(SEARCH("Moderado",BG61)))</formula>
    </cfRule>
    <cfRule type="containsText" dxfId="100" priority="3" operator="containsText" text="Alto">
      <formula>NOT(ISERROR(SEARCH("Alto",BG61)))</formula>
    </cfRule>
    <cfRule type="containsText" dxfId="99" priority="4" operator="containsText" text="Extremadamente alto">
      <formula>NOT(ISERROR(SEARCH("Extremadamente alto",BG61)))</formula>
    </cfRule>
  </conditionalFormatting>
  <conditionalFormatting sqref="BG57">
    <cfRule type="containsText" dxfId="98" priority="89" operator="containsText" text="Bajo">
      <formula>NOT(ISERROR(SEARCH("Bajo",BG57)))</formula>
    </cfRule>
    <cfRule type="containsText" dxfId="97" priority="90" operator="containsText" text="Moderado">
      <formula>NOT(ISERROR(SEARCH("Moderado",BG57)))</formula>
    </cfRule>
    <cfRule type="containsText" dxfId="96" priority="91" operator="containsText" text="Alto">
      <formula>NOT(ISERROR(SEARCH("Alto",BG57)))</formula>
    </cfRule>
    <cfRule type="containsText" dxfId="95" priority="92" operator="containsText" text="Extremadamente alto">
      <formula>NOT(ISERROR(SEARCH("Extremadamente alto",BG57)))</formula>
    </cfRule>
  </conditionalFormatting>
  <conditionalFormatting sqref="BG55">
    <cfRule type="containsText" dxfId="94" priority="85" operator="containsText" text="Bajo">
      <formula>NOT(ISERROR(SEARCH("Bajo",BG55)))</formula>
    </cfRule>
    <cfRule type="containsText" dxfId="93" priority="86" operator="containsText" text="Moderado">
      <formula>NOT(ISERROR(SEARCH("Moderado",BG55)))</formula>
    </cfRule>
    <cfRule type="containsText" dxfId="92" priority="87" operator="containsText" text="Alto">
      <formula>NOT(ISERROR(SEARCH("Alto",BG55)))</formula>
    </cfRule>
    <cfRule type="containsText" dxfId="91" priority="88" operator="containsText" text="Extremadamente alto">
      <formula>NOT(ISERROR(SEARCH("Extremadamente alto",BG55)))</formula>
    </cfRule>
  </conditionalFormatting>
  <conditionalFormatting sqref="BG53">
    <cfRule type="containsText" dxfId="90" priority="81" operator="containsText" text="Bajo">
      <formula>NOT(ISERROR(SEARCH("Bajo",BG53)))</formula>
    </cfRule>
    <cfRule type="containsText" dxfId="89" priority="82" operator="containsText" text="Moderado">
      <formula>NOT(ISERROR(SEARCH("Moderado",BG53)))</formula>
    </cfRule>
    <cfRule type="containsText" dxfId="88" priority="83" operator="containsText" text="Alto">
      <formula>NOT(ISERROR(SEARCH("Alto",BG53)))</formula>
    </cfRule>
    <cfRule type="containsText" dxfId="87" priority="84" operator="containsText" text="Extremadamente alto">
      <formula>NOT(ISERROR(SEARCH("Extremadamente alto",BG53)))</formula>
    </cfRule>
  </conditionalFormatting>
  <conditionalFormatting sqref="BG52">
    <cfRule type="containsText" dxfId="86" priority="77" operator="containsText" text="Bajo">
      <formula>NOT(ISERROR(SEARCH("Bajo",BG52)))</formula>
    </cfRule>
    <cfRule type="containsText" dxfId="85" priority="78" operator="containsText" text="Moderado">
      <formula>NOT(ISERROR(SEARCH("Moderado",BG52)))</formula>
    </cfRule>
    <cfRule type="containsText" dxfId="84" priority="79" operator="containsText" text="Alto">
      <formula>NOT(ISERROR(SEARCH("Alto",BG52)))</formula>
    </cfRule>
    <cfRule type="containsText" dxfId="83" priority="80" operator="containsText" text="Extremadamente alto">
      <formula>NOT(ISERROR(SEARCH("Extremadamente alto",BG52)))</formula>
    </cfRule>
  </conditionalFormatting>
  <conditionalFormatting sqref="BG50">
    <cfRule type="containsText" dxfId="82" priority="73" operator="containsText" text="Bajo">
      <formula>NOT(ISERROR(SEARCH("Bajo",BG50)))</formula>
    </cfRule>
    <cfRule type="containsText" dxfId="81" priority="74" operator="containsText" text="Moderado">
      <formula>NOT(ISERROR(SEARCH("Moderado",BG50)))</formula>
    </cfRule>
    <cfRule type="containsText" dxfId="80" priority="75" operator="containsText" text="Alto">
      <formula>NOT(ISERROR(SEARCH("Alto",BG50)))</formula>
    </cfRule>
    <cfRule type="containsText" dxfId="79" priority="76" operator="containsText" text="Extremadamente alto">
      <formula>NOT(ISERROR(SEARCH("Extremadamente alto",BG50)))</formula>
    </cfRule>
  </conditionalFormatting>
  <conditionalFormatting sqref="BG47">
    <cfRule type="containsText" dxfId="78" priority="69" operator="containsText" text="Bajo">
      <formula>NOT(ISERROR(SEARCH("Bajo",BG47)))</formula>
    </cfRule>
    <cfRule type="containsText" dxfId="77" priority="70" operator="containsText" text="Moderado">
      <formula>NOT(ISERROR(SEARCH("Moderado",BG47)))</formula>
    </cfRule>
    <cfRule type="containsText" dxfId="76" priority="71" operator="containsText" text="Alto">
      <formula>NOT(ISERROR(SEARCH("Alto",BG47)))</formula>
    </cfRule>
    <cfRule type="containsText" dxfId="75" priority="72" operator="containsText" text="Extremadamente alto">
      <formula>NOT(ISERROR(SEARCH("Extremadamente alto",BG47)))</formula>
    </cfRule>
  </conditionalFormatting>
  <conditionalFormatting sqref="BG44:BG45">
    <cfRule type="containsText" dxfId="74" priority="65" operator="containsText" text="Bajo">
      <formula>NOT(ISERROR(SEARCH("Bajo",BG44)))</formula>
    </cfRule>
    <cfRule type="containsText" dxfId="73" priority="66" operator="containsText" text="Moderado">
      <formula>NOT(ISERROR(SEARCH("Moderado",BG44)))</formula>
    </cfRule>
    <cfRule type="containsText" dxfId="72" priority="67" operator="containsText" text="Alto">
      <formula>NOT(ISERROR(SEARCH("Alto",BG44)))</formula>
    </cfRule>
    <cfRule type="containsText" dxfId="71" priority="68" operator="containsText" text="Extremadamente alto">
      <formula>NOT(ISERROR(SEARCH("Extremadamente alto",BG44)))</formula>
    </cfRule>
  </conditionalFormatting>
  <conditionalFormatting sqref="BG42">
    <cfRule type="containsText" dxfId="70" priority="61" operator="containsText" text="Bajo">
      <formula>NOT(ISERROR(SEARCH("Bajo",BG42)))</formula>
    </cfRule>
    <cfRule type="containsText" dxfId="69" priority="62" operator="containsText" text="Moderado">
      <formula>NOT(ISERROR(SEARCH("Moderado",BG42)))</formula>
    </cfRule>
    <cfRule type="containsText" dxfId="68" priority="63" operator="containsText" text="Alto">
      <formula>NOT(ISERROR(SEARCH("Alto",BG42)))</formula>
    </cfRule>
    <cfRule type="containsText" dxfId="67" priority="64" operator="containsText" text="Extremadamente alto">
      <formula>NOT(ISERROR(SEARCH("Extremadamente alto",BG42)))</formula>
    </cfRule>
  </conditionalFormatting>
  <conditionalFormatting sqref="BG40">
    <cfRule type="containsText" dxfId="66" priority="57" operator="containsText" text="Bajo">
      <formula>NOT(ISERROR(SEARCH("Bajo",BG40)))</formula>
    </cfRule>
    <cfRule type="containsText" dxfId="65" priority="58" operator="containsText" text="Moderado">
      <formula>NOT(ISERROR(SEARCH("Moderado",BG40)))</formula>
    </cfRule>
    <cfRule type="containsText" dxfId="64" priority="59" operator="containsText" text="Alto">
      <formula>NOT(ISERROR(SEARCH("Alto",BG40)))</formula>
    </cfRule>
    <cfRule type="containsText" dxfId="63" priority="60" operator="containsText" text="Extremadamente alto">
      <formula>NOT(ISERROR(SEARCH("Extremadamente alto",BG40)))</formula>
    </cfRule>
  </conditionalFormatting>
  <conditionalFormatting sqref="BG37:BG38">
    <cfRule type="containsText" dxfId="62" priority="53" operator="containsText" text="Bajo">
      <formula>NOT(ISERROR(SEARCH("Bajo",BG37)))</formula>
    </cfRule>
    <cfRule type="containsText" dxfId="61" priority="54" operator="containsText" text="Moderado">
      <formula>NOT(ISERROR(SEARCH("Moderado",BG37)))</formula>
    </cfRule>
    <cfRule type="containsText" dxfId="60" priority="55" operator="containsText" text="Alto">
      <formula>NOT(ISERROR(SEARCH("Alto",BG37)))</formula>
    </cfRule>
    <cfRule type="containsText" dxfId="59" priority="56" operator="containsText" text="Extremadamente alto">
      <formula>NOT(ISERROR(SEARCH("Extremadamente alto",BG37)))</formula>
    </cfRule>
  </conditionalFormatting>
  <conditionalFormatting sqref="BG35">
    <cfRule type="containsText" dxfId="58" priority="49" operator="containsText" text="Bajo">
      <formula>NOT(ISERROR(SEARCH("Bajo",BG35)))</formula>
    </cfRule>
    <cfRule type="containsText" dxfId="57" priority="50" operator="containsText" text="Moderado">
      <formula>NOT(ISERROR(SEARCH("Moderado",BG35)))</formula>
    </cfRule>
    <cfRule type="containsText" dxfId="56" priority="51" operator="containsText" text="Alto">
      <formula>NOT(ISERROR(SEARCH("Alto",BG35)))</formula>
    </cfRule>
    <cfRule type="containsText" dxfId="55" priority="52" operator="containsText" text="Extremadamente alto">
      <formula>NOT(ISERROR(SEARCH("Extremadamente alto",BG35)))</formula>
    </cfRule>
  </conditionalFormatting>
  <conditionalFormatting sqref="BG34">
    <cfRule type="containsText" dxfId="54" priority="45" operator="containsText" text="Bajo">
      <formula>NOT(ISERROR(SEARCH("Bajo",BG34)))</formula>
    </cfRule>
    <cfRule type="containsText" dxfId="53" priority="46" operator="containsText" text="Moderado">
      <formula>NOT(ISERROR(SEARCH("Moderado",BG34)))</formula>
    </cfRule>
    <cfRule type="containsText" dxfId="52" priority="47" operator="containsText" text="Alto">
      <formula>NOT(ISERROR(SEARCH("Alto",BG34)))</formula>
    </cfRule>
    <cfRule type="containsText" dxfId="51" priority="48" operator="containsText" text="Extremadamente alto">
      <formula>NOT(ISERROR(SEARCH("Extremadamente alto",BG34)))</formula>
    </cfRule>
  </conditionalFormatting>
  <conditionalFormatting sqref="BG32">
    <cfRule type="containsText" dxfId="50" priority="41" operator="containsText" text="Bajo">
      <formula>NOT(ISERROR(SEARCH("Bajo",BG32)))</formula>
    </cfRule>
    <cfRule type="containsText" dxfId="49" priority="42" operator="containsText" text="Moderado">
      <formula>NOT(ISERROR(SEARCH("Moderado",BG32)))</formula>
    </cfRule>
    <cfRule type="containsText" dxfId="48" priority="43" operator="containsText" text="Alto">
      <formula>NOT(ISERROR(SEARCH("Alto",BG32)))</formula>
    </cfRule>
    <cfRule type="containsText" dxfId="47" priority="44" operator="containsText" text="Extremadamente alto">
      <formula>NOT(ISERROR(SEARCH("Extremadamente alto",BG32)))</formula>
    </cfRule>
  </conditionalFormatting>
  <conditionalFormatting sqref="BG30">
    <cfRule type="containsText" dxfId="46" priority="37" operator="containsText" text="Bajo">
      <formula>NOT(ISERROR(SEARCH("Bajo",BG30)))</formula>
    </cfRule>
    <cfRule type="containsText" dxfId="45" priority="38" operator="containsText" text="Moderado">
      <formula>NOT(ISERROR(SEARCH("Moderado",BG30)))</formula>
    </cfRule>
    <cfRule type="containsText" dxfId="44" priority="39" operator="containsText" text="Alto">
      <formula>NOT(ISERROR(SEARCH("Alto",BG30)))</formula>
    </cfRule>
    <cfRule type="containsText" dxfId="43" priority="40" operator="containsText" text="Extremadamente alto">
      <formula>NOT(ISERROR(SEARCH("Extremadamente alto",BG30)))</formula>
    </cfRule>
  </conditionalFormatting>
  <conditionalFormatting sqref="BG28">
    <cfRule type="containsText" dxfId="42" priority="33" operator="containsText" text="Bajo">
      <formula>NOT(ISERROR(SEARCH("Bajo",BG28)))</formula>
    </cfRule>
    <cfRule type="containsText" dxfId="41" priority="34" operator="containsText" text="Moderado">
      <formula>NOT(ISERROR(SEARCH("Moderado",BG28)))</formula>
    </cfRule>
    <cfRule type="containsText" dxfId="40" priority="35" operator="containsText" text="Alto">
      <formula>NOT(ISERROR(SEARCH("Alto",BG28)))</formula>
    </cfRule>
    <cfRule type="containsText" dxfId="39" priority="36" operator="containsText" text="Extremadamente alto">
      <formula>NOT(ISERROR(SEARCH("Extremadamente alto",BG28)))</formula>
    </cfRule>
  </conditionalFormatting>
  <conditionalFormatting sqref="BG26">
    <cfRule type="containsText" dxfId="38" priority="29" operator="containsText" text="Bajo">
      <formula>NOT(ISERROR(SEARCH("Bajo",BG26)))</formula>
    </cfRule>
    <cfRule type="containsText" dxfId="37" priority="30" operator="containsText" text="Moderado">
      <formula>NOT(ISERROR(SEARCH("Moderado",BG26)))</formula>
    </cfRule>
    <cfRule type="containsText" dxfId="36" priority="31" operator="containsText" text="Alto">
      <formula>NOT(ISERROR(SEARCH("Alto",BG26)))</formula>
    </cfRule>
    <cfRule type="containsText" dxfId="35" priority="32" operator="containsText" text="Extremadamente alto">
      <formula>NOT(ISERROR(SEARCH("Extremadamente alto",BG26)))</formula>
    </cfRule>
  </conditionalFormatting>
  <conditionalFormatting sqref="BG24">
    <cfRule type="containsText" dxfId="34" priority="25" operator="containsText" text="Bajo">
      <formula>NOT(ISERROR(SEARCH("Bajo",BG24)))</formula>
    </cfRule>
    <cfRule type="containsText" dxfId="33" priority="26" operator="containsText" text="Moderado">
      <formula>NOT(ISERROR(SEARCH("Moderado",BG24)))</formula>
    </cfRule>
    <cfRule type="containsText" dxfId="32" priority="27" operator="containsText" text="Alto">
      <formula>NOT(ISERROR(SEARCH("Alto",BG24)))</formula>
    </cfRule>
    <cfRule type="containsText" dxfId="31" priority="28" operator="containsText" text="Extremadamente alto">
      <formula>NOT(ISERROR(SEARCH("Extremadamente alto",BG24)))</formula>
    </cfRule>
  </conditionalFormatting>
  <conditionalFormatting sqref="BG20">
    <cfRule type="containsText" dxfId="30" priority="21" operator="containsText" text="Bajo">
      <formula>NOT(ISERROR(SEARCH("Bajo",BG20)))</formula>
    </cfRule>
    <cfRule type="containsText" dxfId="29" priority="22" operator="containsText" text="Moderado">
      <formula>NOT(ISERROR(SEARCH("Moderado",BG20)))</formula>
    </cfRule>
    <cfRule type="containsText" dxfId="28" priority="23" operator="containsText" text="Alto">
      <formula>NOT(ISERROR(SEARCH("Alto",BG20)))</formula>
    </cfRule>
    <cfRule type="containsText" dxfId="27" priority="24" operator="containsText" text="Extremadamente alto">
      <formula>NOT(ISERROR(SEARCH("Extremadamente alto",BG20)))</formula>
    </cfRule>
  </conditionalFormatting>
  <conditionalFormatting sqref="BG18">
    <cfRule type="containsText" dxfId="26" priority="17" operator="containsText" text="Bajo">
      <formula>NOT(ISERROR(SEARCH("Bajo",BG18)))</formula>
    </cfRule>
    <cfRule type="containsText" dxfId="25" priority="18" operator="containsText" text="Moderado">
      <formula>NOT(ISERROR(SEARCH("Moderado",BG18)))</formula>
    </cfRule>
    <cfRule type="containsText" dxfId="24" priority="19" operator="containsText" text="Alto">
      <formula>NOT(ISERROR(SEARCH("Alto",BG18)))</formula>
    </cfRule>
    <cfRule type="containsText" dxfId="23" priority="20" operator="containsText" text="Extremadamente alto">
      <formula>NOT(ISERROR(SEARCH("Extremadamente alto",BG18)))</formula>
    </cfRule>
  </conditionalFormatting>
  <conditionalFormatting sqref="BG15:BG16">
    <cfRule type="containsText" dxfId="22" priority="13" operator="containsText" text="Bajo">
      <formula>NOT(ISERROR(SEARCH("Bajo",BG15)))</formula>
    </cfRule>
    <cfRule type="containsText" dxfId="21" priority="14" operator="containsText" text="Moderado">
      <formula>NOT(ISERROR(SEARCH("Moderado",BG15)))</formula>
    </cfRule>
    <cfRule type="containsText" dxfId="20" priority="15" operator="containsText" text="Alto">
      <formula>NOT(ISERROR(SEARCH("Alto",BG15)))</formula>
    </cfRule>
    <cfRule type="containsText" dxfId="19" priority="16" operator="containsText" text="Extremadamente alto">
      <formula>NOT(ISERROR(SEARCH("Extremadamente alto",BG15)))</formula>
    </cfRule>
  </conditionalFormatting>
  <conditionalFormatting sqref="BG14">
    <cfRule type="containsText" dxfId="18" priority="9" operator="containsText" text="Bajo">
      <formula>NOT(ISERROR(SEARCH("Bajo",BG14)))</formula>
    </cfRule>
    <cfRule type="containsText" dxfId="17" priority="10" operator="containsText" text="Moderado">
      <formula>NOT(ISERROR(SEARCH("Moderado",BG14)))</formula>
    </cfRule>
    <cfRule type="containsText" dxfId="16" priority="11" operator="containsText" text="Alto">
      <formula>NOT(ISERROR(SEARCH("Alto",BG14)))</formula>
    </cfRule>
    <cfRule type="containsText" dxfId="15" priority="12" operator="containsText" text="Extremadamente alto">
      <formula>NOT(ISERROR(SEARCH("Extremadamente alto",BG14)))</formula>
    </cfRule>
  </conditionalFormatting>
  <conditionalFormatting sqref="BG12">
    <cfRule type="containsText" dxfId="14" priority="5" operator="containsText" text="Bajo">
      <formula>NOT(ISERROR(SEARCH("Bajo",BG12)))</formula>
    </cfRule>
    <cfRule type="containsText" dxfId="13" priority="6" operator="containsText" text="Moderado">
      <formula>NOT(ISERROR(SEARCH("Moderado",BG12)))</formula>
    </cfRule>
    <cfRule type="containsText" dxfId="12" priority="7" operator="containsText" text="Alto">
      <formula>NOT(ISERROR(SEARCH("Alto",BG12)))</formula>
    </cfRule>
    <cfRule type="containsText" dxfId="11" priority="8" operator="containsText" text="Extremadamente alto">
      <formula>NOT(ISERROR(SEARCH("Extremadamente alto",BG12)))</formula>
    </cfRule>
  </conditionalFormatting>
  <printOptions horizontalCentered="1" verticalCentered="1"/>
  <pageMargins left="0.51181102362204722" right="0.51181102362204722" top="0.55118110236220474" bottom="0.55118110236220474" header="0.31496062992125984" footer="0.31496062992125984"/>
  <pageSetup paperSize="122" scale="20" orientation="landscape" r:id="rId1"/>
  <headerFooter>
    <oddFooter>&amp;L&amp;6Carrera 30 No 25-90 Piso 9 Costado oriental PBX: (1) 368 00 38Código Postal: 111311www.serviciocivil.gov.co&amp;11&amp;C&amp;G&amp;R&amp;6Página &amp;P de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61"/>
  <sheetViews>
    <sheetView zoomScale="93" zoomScaleNormal="93" workbookViewId="0">
      <selection activeCell="B12" sqref="B12"/>
    </sheetView>
  </sheetViews>
  <sheetFormatPr baseColWidth="10" defaultColWidth="11.42578125" defaultRowHeight="15"/>
  <cols>
    <col min="1" max="2" width="35.7109375" style="50" customWidth="1"/>
    <col min="3" max="4" width="25.5703125" style="50" customWidth="1"/>
    <col min="5" max="5" width="35.7109375" style="50" customWidth="1"/>
    <col min="6" max="6" width="31.28515625" style="50" customWidth="1"/>
    <col min="7" max="7" width="17.7109375" style="50" customWidth="1"/>
    <col min="8" max="8" width="27.140625" style="50" customWidth="1"/>
    <col min="9" max="9" width="14.85546875" style="50" customWidth="1"/>
    <col min="10" max="10" width="10.140625" style="50" bestFit="1" customWidth="1"/>
    <col min="11" max="11" width="8.85546875" style="50" hidden="1" customWidth="1"/>
    <col min="12" max="12" width="18.42578125" style="50" customWidth="1"/>
    <col min="13" max="13" width="26.85546875" style="50" customWidth="1"/>
    <col min="14" max="14" width="15.7109375" style="50" customWidth="1"/>
    <col min="15" max="15" width="11.42578125" style="50" customWidth="1"/>
    <col min="16" max="16" width="14.28515625" style="50" customWidth="1"/>
    <col min="17" max="17" width="11.42578125" style="50" customWidth="1"/>
    <col min="18" max="18" width="15.140625" style="50" customWidth="1"/>
    <col min="19" max="19" width="11.42578125" style="50" customWidth="1"/>
    <col min="20" max="20" width="18.28515625" style="50" customWidth="1"/>
    <col min="21" max="22" width="18.85546875" style="50" customWidth="1"/>
    <col min="23" max="23" width="18" style="50" customWidth="1"/>
    <col min="24" max="24" width="19.42578125" style="50" customWidth="1"/>
    <col min="25" max="25" width="19.28515625" style="50" customWidth="1"/>
    <col min="26" max="26" width="40" style="50" customWidth="1"/>
    <col min="27" max="27" width="37.140625" style="50" customWidth="1"/>
    <col min="28" max="28" width="17.140625" style="50" customWidth="1"/>
    <col min="29" max="29" width="34.28515625" style="50" customWidth="1"/>
    <col min="30" max="30" width="29.7109375" style="50" customWidth="1"/>
    <col min="31" max="31" width="19" style="50" customWidth="1"/>
    <col min="32" max="32" width="27.85546875" style="50" customWidth="1"/>
    <col min="33" max="33" width="27.5703125" style="50" customWidth="1"/>
    <col min="34" max="34" width="17.28515625" style="50" customWidth="1"/>
    <col min="35" max="48" width="11.42578125" style="50" customWidth="1"/>
    <col min="49" max="16384" width="11.42578125" style="50"/>
  </cols>
  <sheetData>
    <row r="1" spans="1:40" s="3" customFormat="1" ht="25.5" customHeight="1">
      <c r="A1" s="1"/>
      <c r="B1" s="58"/>
      <c r="C1" s="2"/>
      <c r="D1" s="74"/>
      <c r="E1" s="364" t="s">
        <v>72</v>
      </c>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6"/>
      <c r="AF1" s="352" t="s">
        <v>64</v>
      </c>
      <c r="AG1" s="353"/>
      <c r="AH1" s="354"/>
    </row>
    <row r="2" spans="1:40" s="3" customFormat="1" ht="25.5" customHeight="1">
      <c r="A2" s="4"/>
      <c r="B2" s="8"/>
      <c r="C2" s="5"/>
      <c r="D2" s="74"/>
      <c r="E2" s="367"/>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9"/>
      <c r="AF2" s="355"/>
      <c r="AG2" s="356"/>
      <c r="AH2" s="357"/>
    </row>
    <row r="3" spans="1:40" s="3" customFormat="1" ht="25.5" customHeight="1">
      <c r="A3" s="4"/>
      <c r="B3" s="8"/>
      <c r="C3" s="5"/>
      <c r="D3" s="74"/>
      <c r="E3" s="370" t="s">
        <v>0</v>
      </c>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2"/>
      <c r="AF3" s="352" t="s">
        <v>98</v>
      </c>
      <c r="AG3" s="353"/>
      <c r="AH3" s="354"/>
    </row>
    <row r="4" spans="1:40" s="3" customFormat="1" ht="25.5" customHeight="1">
      <c r="A4" s="4"/>
      <c r="B4" s="8"/>
      <c r="C4" s="5"/>
      <c r="D4" s="74"/>
      <c r="E4" s="373"/>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5"/>
      <c r="AF4" s="355"/>
      <c r="AG4" s="356"/>
      <c r="AH4" s="357"/>
    </row>
    <row r="5" spans="1:40" s="3" customFormat="1" ht="25.5" customHeight="1">
      <c r="A5" s="4"/>
      <c r="B5" s="8"/>
      <c r="C5" s="5"/>
      <c r="D5" s="74"/>
      <c r="E5" s="376" t="s">
        <v>1</v>
      </c>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8"/>
      <c r="AF5" s="352" t="s">
        <v>99</v>
      </c>
      <c r="AG5" s="353"/>
      <c r="AH5" s="354"/>
    </row>
    <row r="6" spans="1:40" s="3" customFormat="1" ht="15" customHeight="1">
      <c r="A6" s="4"/>
      <c r="B6" s="8"/>
      <c r="C6" s="21"/>
      <c r="D6" s="75"/>
      <c r="E6" s="379"/>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1"/>
      <c r="AF6" s="355"/>
      <c r="AG6" s="356"/>
      <c r="AH6" s="357"/>
    </row>
    <row r="7" spans="1:40" s="3" customFormat="1">
      <c r="A7" s="22"/>
      <c r="B7" s="8"/>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M7" s="6"/>
      <c r="AN7" s="6"/>
    </row>
    <row r="8" spans="1:40" s="3" customFormat="1" ht="24" thickBot="1">
      <c r="A8" s="361" t="s">
        <v>2</v>
      </c>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row>
    <row r="9" spans="1:40" s="14" customFormat="1" ht="15.75" thickBot="1">
      <c r="A9" s="341" t="s">
        <v>60</v>
      </c>
      <c r="B9" s="342"/>
      <c r="C9" s="342"/>
      <c r="D9" s="342"/>
      <c r="E9" s="342"/>
      <c r="F9" s="342"/>
      <c r="G9" s="342"/>
      <c r="H9" s="350"/>
      <c r="I9" s="345" t="s">
        <v>7</v>
      </c>
      <c r="J9" s="346"/>
      <c r="K9" s="346"/>
      <c r="L9" s="347"/>
      <c r="M9" s="345" t="s">
        <v>8</v>
      </c>
      <c r="N9" s="346"/>
      <c r="O9" s="346"/>
      <c r="P9" s="346"/>
      <c r="Q9" s="346"/>
      <c r="R9" s="346"/>
      <c r="S9" s="346"/>
      <c r="T9" s="347"/>
      <c r="U9" s="341" t="s">
        <v>61</v>
      </c>
      <c r="V9" s="342"/>
      <c r="W9" s="342"/>
      <c r="X9" s="342"/>
      <c r="Y9" s="342"/>
      <c r="Z9" s="342"/>
      <c r="AA9" s="342"/>
      <c r="AB9" s="342"/>
      <c r="AC9" s="342"/>
      <c r="AD9" s="342"/>
      <c r="AE9" s="342"/>
      <c r="AF9" s="342"/>
      <c r="AG9" s="342"/>
      <c r="AH9" s="342"/>
    </row>
    <row r="10" spans="1:40" s="14" customFormat="1" ht="61.5" customHeight="1" thickBot="1">
      <c r="A10" s="343"/>
      <c r="B10" s="344"/>
      <c r="C10" s="344"/>
      <c r="D10" s="344"/>
      <c r="E10" s="344"/>
      <c r="F10" s="344"/>
      <c r="G10" s="344"/>
      <c r="H10" s="363"/>
      <c r="I10" s="345" t="s">
        <v>10</v>
      </c>
      <c r="J10" s="346"/>
      <c r="K10" s="346"/>
      <c r="L10" s="347"/>
      <c r="M10" s="348" t="s">
        <v>77</v>
      </c>
      <c r="N10" s="358" t="s">
        <v>73</v>
      </c>
      <c r="O10" s="359"/>
      <c r="P10" s="359"/>
      <c r="Q10" s="360"/>
      <c r="R10" s="358" t="s">
        <v>11</v>
      </c>
      <c r="S10" s="359"/>
      <c r="T10" s="360"/>
      <c r="U10" s="358" t="s">
        <v>78</v>
      </c>
      <c r="V10" s="359"/>
      <c r="W10" s="359"/>
      <c r="X10" s="359"/>
      <c r="Y10" s="359"/>
      <c r="Z10" s="339" t="s">
        <v>68</v>
      </c>
      <c r="AA10" s="351"/>
      <c r="AB10" s="340"/>
      <c r="AC10" s="339" t="s">
        <v>67</v>
      </c>
      <c r="AD10" s="351"/>
      <c r="AE10" s="340"/>
      <c r="AF10" s="339" t="s">
        <v>69</v>
      </c>
      <c r="AG10" s="351"/>
      <c r="AH10" s="351"/>
    </row>
    <row r="11" spans="1:40" s="20" customFormat="1" ht="69" customHeight="1" thickBot="1">
      <c r="A11" s="17" t="s">
        <v>102</v>
      </c>
      <c r="B11" s="17" t="s">
        <v>101</v>
      </c>
      <c r="C11" s="18" t="s">
        <v>103</v>
      </c>
      <c r="D11" s="18" t="s">
        <v>161</v>
      </c>
      <c r="E11" s="18" t="s">
        <v>104</v>
      </c>
      <c r="F11" s="19" t="s">
        <v>105</v>
      </c>
      <c r="G11" s="15" t="s">
        <v>18</v>
      </c>
      <c r="H11" s="71" t="s">
        <v>106</v>
      </c>
      <c r="I11" s="67" t="s">
        <v>19</v>
      </c>
      <c r="J11" s="52" t="s">
        <v>20</v>
      </c>
      <c r="K11" s="16" t="s">
        <v>21</v>
      </c>
      <c r="L11" s="16" t="s">
        <v>22</v>
      </c>
      <c r="M11" s="481"/>
      <c r="N11" s="52" t="s">
        <v>74</v>
      </c>
      <c r="O11" s="52" t="s">
        <v>75</v>
      </c>
      <c r="P11" s="52" t="s">
        <v>76</v>
      </c>
      <c r="Q11" s="15" t="s">
        <v>23</v>
      </c>
      <c r="R11" s="64" t="s">
        <v>19</v>
      </c>
      <c r="S11" s="66" t="s">
        <v>20</v>
      </c>
      <c r="T11" s="52" t="s">
        <v>62</v>
      </c>
      <c r="U11" s="52" t="s">
        <v>79</v>
      </c>
      <c r="V11" s="52" t="s">
        <v>80</v>
      </c>
      <c r="W11" s="52" t="s">
        <v>81</v>
      </c>
      <c r="X11" s="52" t="s">
        <v>82</v>
      </c>
      <c r="Y11" s="52" t="s">
        <v>83</v>
      </c>
      <c r="Z11" s="60" t="s">
        <v>65</v>
      </c>
      <c r="AA11" s="52" t="s">
        <v>66</v>
      </c>
      <c r="AB11" s="52" t="s">
        <v>71</v>
      </c>
      <c r="AC11" s="60" t="s">
        <v>65</v>
      </c>
      <c r="AD11" s="52" t="s">
        <v>66</v>
      </c>
      <c r="AE11" s="52" t="s">
        <v>71</v>
      </c>
      <c r="AF11" s="60" t="s">
        <v>65</v>
      </c>
      <c r="AG11" s="52" t="s">
        <v>66</v>
      </c>
      <c r="AH11" s="52" t="s">
        <v>71</v>
      </c>
    </row>
    <row r="12" spans="1:40" s="12" customFormat="1" ht="68.25" customHeight="1">
      <c r="A12" s="392"/>
      <c r="B12" s="69"/>
      <c r="C12" s="418"/>
      <c r="D12" s="418"/>
      <c r="E12" s="423"/>
      <c r="F12" s="423"/>
      <c r="G12" s="483" t="s">
        <v>31</v>
      </c>
      <c r="H12" s="483"/>
      <c r="I12" s="402">
        <v>3</v>
      </c>
      <c r="J12" s="392">
        <v>4</v>
      </c>
      <c r="K12" s="9" t="str">
        <f>CONCATENATE(I12,"-",J12)</f>
        <v>3-4</v>
      </c>
      <c r="L12" s="402" t="str">
        <f>VLOOKUP(K12,Hoja2!G14:H39,2,0)</f>
        <v>Alto</v>
      </c>
      <c r="M12" s="7"/>
      <c r="N12" s="11" t="s">
        <v>46</v>
      </c>
      <c r="O12" s="11" t="s">
        <v>46</v>
      </c>
      <c r="P12" s="11" t="s">
        <v>46</v>
      </c>
      <c r="Q12" s="10">
        <f>(IF(N12="SI",25,0)+(IF(O12="SI",25,0)+(IF(P12="SI",50,0))))</f>
        <v>100</v>
      </c>
      <c r="R12" s="10">
        <f>IF(I12=1,1,IF(I12=2,IF(Q12&lt;76,$I12,$I12-1),IF(Q12&gt;75,($I12-1),($I12-1))))</f>
        <v>2</v>
      </c>
      <c r="S12" s="65">
        <f>IF(Q12&lt;51,$J12,IF(Q12&gt;75,($J12-2),($J12-1)))</f>
        <v>2</v>
      </c>
      <c r="T12" s="10" t="str">
        <f>IF(OR(AJ22=1,AJ22=2),Hoja2!$I$1,IF(AND(AJ22&gt;2,AJ22&lt;=5),Hoja2!$I2,IF(AND(AJ22&gt;5,AJ22&lt;=9),Hoja2!$I$3,IF(AND(AJ22&gt;9,AJ22&lt;=15),Hoja2!$I$4,IF(AND(AJ22&gt;15,AJ22&lt;=25),Hoja2!$I$5,"Sin Riesgo")))))</f>
        <v>Sin Riesgo</v>
      </c>
      <c r="U12" s="7"/>
      <c r="V12" s="7"/>
      <c r="W12" s="59"/>
      <c r="X12" s="59"/>
      <c r="Y12" s="10"/>
      <c r="Z12" s="61"/>
      <c r="AA12" s="61"/>
      <c r="AB12" s="63" t="s">
        <v>47</v>
      </c>
      <c r="AC12" s="61"/>
      <c r="AD12" s="61"/>
      <c r="AE12" s="63" t="s">
        <v>47</v>
      </c>
      <c r="AF12" s="61"/>
      <c r="AG12" s="61"/>
      <c r="AH12" s="63" t="s">
        <v>47</v>
      </c>
    </row>
    <row r="13" spans="1:40" s="12" customFormat="1" ht="46.5" customHeight="1">
      <c r="A13" s="391"/>
      <c r="B13" s="70"/>
      <c r="C13" s="325"/>
      <c r="D13" s="325"/>
      <c r="E13" s="485"/>
      <c r="F13" s="485"/>
      <c r="G13" s="484"/>
      <c r="H13" s="484"/>
      <c r="I13" s="482"/>
      <c r="J13" s="391"/>
      <c r="K13" s="9" t="str">
        <f t="shared" ref="K13:K76" si="0">CONCATENATE(I13,"-",J13)</f>
        <v>-</v>
      </c>
      <c r="L13" s="482"/>
      <c r="M13" s="7"/>
      <c r="N13" s="11" t="s">
        <v>47</v>
      </c>
      <c r="O13" s="11" t="s">
        <v>46</v>
      </c>
      <c r="P13" s="11" t="s">
        <v>46</v>
      </c>
      <c r="Q13" s="10">
        <f>(IF(N13="SI",25,0)+(IF(O13="SI",25,0)+(IF(P13="SI",50,0))))</f>
        <v>75</v>
      </c>
      <c r="R13" s="10">
        <f>IF(Q13&lt;51,$I13,IF(Q13&gt;75,($I13-2),($I13-1)))</f>
        <v>-1</v>
      </c>
      <c r="S13" s="10">
        <f>IF(Q13&lt;51,$J13,IF(Q13&gt;75,($J13-2),($J13-1)))</f>
        <v>-1</v>
      </c>
      <c r="T13" s="10" t="str">
        <f>IF(OR(AJ23=1,AJ23=2),Hoja2!$I$1,IF(AND(AJ23&gt;2,AJ23&lt;=5),Hoja2!$I3,IF(AND(AJ23&gt;5,AJ23&lt;=9),Hoja2!$I$3,IF(AND(AJ23&gt;9,AJ23&lt;=15),Hoja2!$I$4,IF(AND(AJ23&gt;15,AJ23&lt;=25),Hoja2!$I$5,"Sin Riesgo")))))</f>
        <v>Sin Riesgo</v>
      </c>
      <c r="U13" s="7"/>
      <c r="V13" s="7"/>
      <c r="W13" s="59"/>
      <c r="X13" s="59"/>
      <c r="Y13" s="10"/>
      <c r="Z13" s="61"/>
      <c r="AA13" s="61"/>
      <c r="AB13" s="63"/>
      <c r="AC13" s="61"/>
      <c r="AD13" s="61"/>
      <c r="AE13" s="63"/>
      <c r="AF13" s="61"/>
      <c r="AG13" s="61"/>
      <c r="AH13" s="63"/>
    </row>
    <row r="14" spans="1:40" s="13" customFormat="1" ht="54" customHeight="1">
      <c r="A14" s="391"/>
      <c r="B14" s="70"/>
      <c r="C14" s="325"/>
      <c r="D14" s="325"/>
      <c r="E14" s="485"/>
      <c r="F14" s="485"/>
      <c r="G14" s="484"/>
      <c r="H14" s="484"/>
      <c r="I14" s="482"/>
      <c r="J14" s="391"/>
      <c r="K14" s="48" t="str">
        <f t="shared" si="0"/>
        <v>-</v>
      </c>
      <c r="L14" s="482"/>
      <c r="M14" s="47"/>
      <c r="N14" s="11" t="s">
        <v>46</v>
      </c>
      <c r="O14" s="11" t="s">
        <v>47</v>
      </c>
      <c r="P14" s="11" t="s">
        <v>47</v>
      </c>
      <c r="Q14" s="10">
        <f>(IF(N14="SI",25,0)+(IF(O14="SI",25,0)+(IF(P14="SI",50,0))))</f>
        <v>25</v>
      </c>
      <c r="R14" s="10">
        <f>IF(Q14&lt;51,$I14,IF(Q14&gt;75,($I14-2),($I14-1)))</f>
        <v>0</v>
      </c>
      <c r="S14" s="10">
        <f>IF(Q14&lt;51,$J14,IF(Q14&gt;75,($J14-2),($J14-1)))</f>
        <v>0</v>
      </c>
      <c r="T14" s="10" t="str">
        <f>IF(OR(AJ24=1,AJ24=2),Hoja2!$I$1,IF(AND(AJ24&gt;2,AJ24&lt;=5),Hoja2!$I4,IF(AND(AJ24&gt;5,AJ24&lt;=9),Hoja2!$I$3,IF(AND(AJ24&gt;9,AJ24&lt;=15),Hoja2!$I$4,IF(AND(AJ24&gt;15,AJ24&lt;=25),Hoja2!$I$5,"Sin Riesgo")))))</f>
        <v>Sin Riesgo</v>
      </c>
      <c r="U14" s="47"/>
      <c r="V14" s="47"/>
      <c r="W14" s="59"/>
      <c r="X14" s="59"/>
      <c r="Y14" s="49"/>
      <c r="Z14" s="62"/>
      <c r="AA14" s="62"/>
      <c r="AB14" s="63"/>
      <c r="AC14" s="62"/>
      <c r="AD14" s="62"/>
      <c r="AE14" s="63"/>
      <c r="AF14" s="62"/>
      <c r="AG14" s="62"/>
      <c r="AH14" s="63"/>
    </row>
    <row r="15" spans="1:40">
      <c r="K15" s="51" t="str">
        <f t="shared" si="0"/>
        <v>-</v>
      </c>
      <c r="L15" s="51"/>
    </row>
    <row r="16" spans="1:40">
      <c r="K16" s="51" t="str">
        <f t="shared" si="0"/>
        <v>-</v>
      </c>
      <c r="L16" s="51"/>
    </row>
    <row r="17" spans="11:12">
      <c r="K17" s="51" t="str">
        <f t="shared" si="0"/>
        <v>-</v>
      </c>
      <c r="L17" s="51"/>
    </row>
    <row r="18" spans="11:12">
      <c r="K18" s="51" t="str">
        <f t="shared" si="0"/>
        <v>-</v>
      </c>
      <c r="L18" s="51"/>
    </row>
    <row r="19" spans="11:12">
      <c r="K19" s="51" t="str">
        <f t="shared" si="0"/>
        <v>-</v>
      </c>
      <c r="L19" s="51"/>
    </row>
    <row r="20" spans="11:12">
      <c r="K20" s="51" t="str">
        <f t="shared" si="0"/>
        <v>-</v>
      </c>
      <c r="L20" s="51"/>
    </row>
    <row r="21" spans="11:12">
      <c r="K21" s="51" t="str">
        <f t="shared" si="0"/>
        <v>-</v>
      </c>
      <c r="L21" s="51"/>
    </row>
    <row r="22" spans="11:12">
      <c r="K22" s="51" t="str">
        <f t="shared" si="0"/>
        <v>-</v>
      </c>
      <c r="L22" s="51"/>
    </row>
    <row r="23" spans="11:12">
      <c r="K23" s="51" t="str">
        <f t="shared" si="0"/>
        <v>-</v>
      </c>
      <c r="L23" s="51"/>
    </row>
    <row r="24" spans="11:12">
      <c r="K24" s="51" t="str">
        <f t="shared" si="0"/>
        <v>-</v>
      </c>
      <c r="L24" s="51"/>
    </row>
    <row r="25" spans="11:12">
      <c r="K25" s="51" t="str">
        <f t="shared" si="0"/>
        <v>-</v>
      </c>
      <c r="L25" s="51"/>
    </row>
    <row r="26" spans="11:12">
      <c r="K26" s="51" t="str">
        <f t="shared" si="0"/>
        <v>-</v>
      </c>
      <c r="L26" s="51"/>
    </row>
    <row r="27" spans="11:12">
      <c r="K27" s="51" t="str">
        <f t="shared" si="0"/>
        <v>-</v>
      </c>
      <c r="L27" s="51"/>
    </row>
    <row r="28" spans="11:12">
      <c r="K28" s="51" t="str">
        <f t="shared" si="0"/>
        <v>-</v>
      </c>
      <c r="L28" s="51"/>
    </row>
    <row r="29" spans="11:12">
      <c r="K29" s="51" t="str">
        <f t="shared" si="0"/>
        <v>-</v>
      </c>
      <c r="L29" s="51"/>
    </row>
    <row r="30" spans="11:12">
      <c r="K30" s="51" t="str">
        <f t="shared" si="0"/>
        <v>-</v>
      </c>
      <c r="L30" s="51"/>
    </row>
    <row r="31" spans="11:12">
      <c r="K31" s="51" t="str">
        <f t="shared" si="0"/>
        <v>-</v>
      </c>
      <c r="L31" s="51"/>
    </row>
    <row r="32" spans="11:12">
      <c r="K32" s="51" t="str">
        <f t="shared" si="0"/>
        <v>-</v>
      </c>
      <c r="L32" s="51"/>
    </row>
    <row r="33" spans="11:12">
      <c r="K33" s="51" t="str">
        <f t="shared" si="0"/>
        <v>-</v>
      </c>
      <c r="L33" s="51"/>
    </row>
    <row r="34" spans="11:12">
      <c r="K34" s="51" t="str">
        <f t="shared" si="0"/>
        <v>-</v>
      </c>
      <c r="L34" s="51"/>
    </row>
    <row r="35" spans="11:12">
      <c r="K35" s="51" t="str">
        <f t="shared" si="0"/>
        <v>-</v>
      </c>
      <c r="L35" s="51"/>
    </row>
    <row r="36" spans="11:12">
      <c r="K36" s="51" t="str">
        <f t="shared" si="0"/>
        <v>-</v>
      </c>
      <c r="L36" s="51"/>
    </row>
    <row r="37" spans="11:12">
      <c r="K37" s="51" t="str">
        <f t="shared" si="0"/>
        <v>-</v>
      </c>
      <c r="L37" s="51"/>
    </row>
    <row r="38" spans="11:12">
      <c r="K38" s="51" t="str">
        <f t="shared" si="0"/>
        <v>-</v>
      </c>
      <c r="L38" s="51"/>
    </row>
    <row r="39" spans="11:12">
      <c r="K39" s="51" t="str">
        <f t="shared" si="0"/>
        <v>-</v>
      </c>
      <c r="L39" s="51"/>
    </row>
    <row r="40" spans="11:12">
      <c r="K40" s="51" t="str">
        <f t="shared" si="0"/>
        <v>-</v>
      </c>
      <c r="L40" s="51"/>
    </row>
    <row r="41" spans="11:12">
      <c r="K41" s="51" t="str">
        <f t="shared" si="0"/>
        <v>-</v>
      </c>
      <c r="L41" s="51"/>
    </row>
    <row r="42" spans="11:12">
      <c r="K42" s="51" t="str">
        <f t="shared" si="0"/>
        <v>-</v>
      </c>
      <c r="L42" s="51"/>
    </row>
    <row r="43" spans="11:12">
      <c r="K43" s="51" t="str">
        <f t="shared" si="0"/>
        <v>-</v>
      </c>
      <c r="L43" s="51"/>
    </row>
    <row r="44" spans="11:12">
      <c r="K44" s="51" t="str">
        <f t="shared" si="0"/>
        <v>-</v>
      </c>
      <c r="L44" s="51"/>
    </row>
    <row r="45" spans="11:12">
      <c r="K45" s="51" t="str">
        <f t="shared" si="0"/>
        <v>-</v>
      </c>
      <c r="L45" s="51"/>
    </row>
    <row r="46" spans="11:12">
      <c r="K46" s="51" t="str">
        <f t="shared" si="0"/>
        <v>-</v>
      </c>
      <c r="L46" s="51"/>
    </row>
    <row r="47" spans="11:12">
      <c r="K47" s="51" t="str">
        <f t="shared" si="0"/>
        <v>-</v>
      </c>
      <c r="L47" s="51"/>
    </row>
    <row r="48" spans="11:12">
      <c r="K48" s="51" t="str">
        <f t="shared" si="0"/>
        <v>-</v>
      </c>
      <c r="L48" s="51"/>
    </row>
    <row r="49" spans="11:12">
      <c r="K49" s="51" t="str">
        <f t="shared" si="0"/>
        <v>-</v>
      </c>
      <c r="L49" s="51"/>
    </row>
    <row r="50" spans="11:12">
      <c r="K50" s="51" t="str">
        <f t="shared" si="0"/>
        <v>-</v>
      </c>
      <c r="L50" s="51"/>
    </row>
    <row r="51" spans="11:12">
      <c r="K51" s="51" t="str">
        <f t="shared" si="0"/>
        <v>-</v>
      </c>
      <c r="L51" s="51"/>
    </row>
    <row r="52" spans="11:12">
      <c r="K52" s="51" t="str">
        <f t="shared" si="0"/>
        <v>-</v>
      </c>
      <c r="L52" s="51"/>
    </row>
    <row r="53" spans="11:12">
      <c r="K53" s="51" t="str">
        <f t="shared" si="0"/>
        <v>-</v>
      </c>
      <c r="L53" s="51"/>
    </row>
    <row r="54" spans="11:12">
      <c r="K54" s="51" t="str">
        <f t="shared" si="0"/>
        <v>-</v>
      </c>
      <c r="L54" s="51"/>
    </row>
    <row r="55" spans="11:12">
      <c r="K55" s="51" t="str">
        <f t="shared" si="0"/>
        <v>-</v>
      </c>
      <c r="L55" s="51"/>
    </row>
    <row r="56" spans="11:12">
      <c r="K56" s="51" t="str">
        <f t="shared" si="0"/>
        <v>-</v>
      </c>
      <c r="L56" s="51"/>
    </row>
    <row r="57" spans="11:12">
      <c r="K57" s="51" t="str">
        <f t="shared" si="0"/>
        <v>-</v>
      </c>
      <c r="L57" s="51"/>
    </row>
    <row r="58" spans="11:12">
      <c r="K58" s="51" t="str">
        <f t="shared" si="0"/>
        <v>-</v>
      </c>
      <c r="L58" s="51"/>
    </row>
    <row r="59" spans="11:12">
      <c r="K59" s="51" t="str">
        <f t="shared" si="0"/>
        <v>-</v>
      </c>
      <c r="L59" s="51"/>
    </row>
    <row r="60" spans="11:12">
      <c r="K60" s="51" t="str">
        <f t="shared" si="0"/>
        <v>-</v>
      </c>
      <c r="L60" s="51"/>
    </row>
    <row r="61" spans="11:12">
      <c r="K61" s="51" t="str">
        <f t="shared" si="0"/>
        <v>-</v>
      </c>
      <c r="L61" s="51"/>
    </row>
    <row r="62" spans="11:12">
      <c r="K62" s="51" t="str">
        <f t="shared" si="0"/>
        <v>-</v>
      </c>
      <c r="L62" s="51"/>
    </row>
    <row r="63" spans="11:12">
      <c r="K63" s="51" t="str">
        <f t="shared" si="0"/>
        <v>-</v>
      </c>
      <c r="L63" s="51"/>
    </row>
    <row r="64" spans="11:12">
      <c r="K64" s="51" t="str">
        <f t="shared" si="0"/>
        <v>-</v>
      </c>
      <c r="L64" s="51"/>
    </row>
    <row r="65" spans="11:12">
      <c r="K65" s="51" t="str">
        <f t="shared" si="0"/>
        <v>-</v>
      </c>
      <c r="L65" s="51"/>
    </row>
    <row r="66" spans="11:12">
      <c r="K66" s="51" t="str">
        <f t="shared" si="0"/>
        <v>-</v>
      </c>
      <c r="L66" s="51"/>
    </row>
    <row r="67" spans="11:12">
      <c r="K67" s="51" t="str">
        <f t="shared" si="0"/>
        <v>-</v>
      </c>
      <c r="L67" s="51"/>
    </row>
    <row r="68" spans="11:12">
      <c r="K68" s="51" t="str">
        <f t="shared" si="0"/>
        <v>-</v>
      </c>
      <c r="L68" s="51"/>
    </row>
    <row r="69" spans="11:12">
      <c r="K69" s="51" t="str">
        <f t="shared" si="0"/>
        <v>-</v>
      </c>
      <c r="L69" s="51"/>
    </row>
    <row r="70" spans="11:12">
      <c r="K70" s="51" t="str">
        <f t="shared" si="0"/>
        <v>-</v>
      </c>
      <c r="L70" s="51"/>
    </row>
    <row r="71" spans="11:12">
      <c r="K71" s="51" t="str">
        <f t="shared" si="0"/>
        <v>-</v>
      </c>
      <c r="L71" s="51"/>
    </row>
    <row r="72" spans="11:12">
      <c r="K72" s="51" t="str">
        <f t="shared" si="0"/>
        <v>-</v>
      </c>
      <c r="L72" s="51"/>
    </row>
    <row r="73" spans="11:12">
      <c r="K73" s="51" t="str">
        <f t="shared" si="0"/>
        <v>-</v>
      </c>
      <c r="L73" s="51"/>
    </row>
    <row r="74" spans="11:12">
      <c r="K74" s="51" t="str">
        <f t="shared" si="0"/>
        <v>-</v>
      </c>
      <c r="L74" s="51"/>
    </row>
    <row r="75" spans="11:12">
      <c r="K75" s="51" t="str">
        <f t="shared" si="0"/>
        <v>-</v>
      </c>
      <c r="L75" s="51"/>
    </row>
    <row r="76" spans="11:12">
      <c r="K76" s="51" t="str">
        <f t="shared" si="0"/>
        <v>-</v>
      </c>
      <c r="L76" s="51"/>
    </row>
    <row r="77" spans="11:12">
      <c r="K77" s="51" t="str">
        <f t="shared" ref="K77:K140" si="1">CONCATENATE(I77,"-",J77)</f>
        <v>-</v>
      </c>
      <c r="L77" s="51"/>
    </row>
    <row r="78" spans="11:12">
      <c r="K78" s="51" t="str">
        <f t="shared" si="1"/>
        <v>-</v>
      </c>
      <c r="L78" s="51"/>
    </row>
    <row r="79" spans="11:12">
      <c r="K79" s="51" t="str">
        <f t="shared" si="1"/>
        <v>-</v>
      </c>
      <c r="L79" s="51"/>
    </row>
    <row r="80" spans="11:12">
      <c r="K80" s="51" t="str">
        <f t="shared" si="1"/>
        <v>-</v>
      </c>
      <c r="L80" s="51"/>
    </row>
    <row r="81" spans="11:12">
      <c r="K81" s="51" t="str">
        <f t="shared" si="1"/>
        <v>-</v>
      </c>
      <c r="L81" s="51"/>
    </row>
    <row r="82" spans="11:12">
      <c r="K82" s="51" t="str">
        <f t="shared" si="1"/>
        <v>-</v>
      </c>
      <c r="L82" s="51"/>
    </row>
    <row r="83" spans="11:12">
      <c r="K83" s="51" t="str">
        <f t="shared" si="1"/>
        <v>-</v>
      </c>
      <c r="L83" s="51"/>
    </row>
    <row r="84" spans="11:12">
      <c r="K84" s="51" t="str">
        <f t="shared" si="1"/>
        <v>-</v>
      </c>
      <c r="L84" s="51"/>
    </row>
    <row r="85" spans="11:12">
      <c r="K85" s="51" t="str">
        <f t="shared" si="1"/>
        <v>-</v>
      </c>
      <c r="L85" s="51"/>
    </row>
    <row r="86" spans="11:12">
      <c r="K86" s="51" t="str">
        <f t="shared" si="1"/>
        <v>-</v>
      </c>
      <c r="L86" s="51"/>
    </row>
    <row r="87" spans="11:12">
      <c r="K87" s="51" t="str">
        <f t="shared" si="1"/>
        <v>-</v>
      </c>
      <c r="L87" s="51"/>
    </row>
    <row r="88" spans="11:12">
      <c r="K88" s="51" t="str">
        <f t="shared" si="1"/>
        <v>-</v>
      </c>
      <c r="L88" s="51"/>
    </row>
    <row r="89" spans="11:12">
      <c r="K89" s="51" t="str">
        <f t="shared" si="1"/>
        <v>-</v>
      </c>
      <c r="L89" s="51"/>
    </row>
    <row r="90" spans="11:12">
      <c r="K90" s="51" t="str">
        <f t="shared" si="1"/>
        <v>-</v>
      </c>
      <c r="L90" s="51"/>
    </row>
    <row r="91" spans="11:12">
      <c r="K91" s="51" t="str">
        <f t="shared" si="1"/>
        <v>-</v>
      </c>
      <c r="L91" s="51"/>
    </row>
    <row r="92" spans="11:12">
      <c r="K92" s="51" t="str">
        <f t="shared" si="1"/>
        <v>-</v>
      </c>
      <c r="L92" s="51"/>
    </row>
    <row r="93" spans="11:12">
      <c r="K93" s="51" t="str">
        <f t="shared" si="1"/>
        <v>-</v>
      </c>
      <c r="L93" s="51"/>
    </row>
    <row r="94" spans="11:12">
      <c r="K94" s="51" t="str">
        <f t="shared" si="1"/>
        <v>-</v>
      </c>
      <c r="L94" s="51"/>
    </row>
    <row r="95" spans="11:12">
      <c r="K95" s="51" t="str">
        <f t="shared" si="1"/>
        <v>-</v>
      </c>
      <c r="L95" s="51"/>
    </row>
    <row r="96" spans="11:12">
      <c r="K96" s="51" t="str">
        <f t="shared" si="1"/>
        <v>-</v>
      </c>
      <c r="L96" s="51"/>
    </row>
    <row r="97" spans="11:12">
      <c r="K97" s="51" t="str">
        <f t="shared" si="1"/>
        <v>-</v>
      </c>
      <c r="L97" s="51"/>
    </row>
    <row r="98" spans="11:12">
      <c r="K98" s="51" t="str">
        <f t="shared" si="1"/>
        <v>-</v>
      </c>
      <c r="L98" s="51"/>
    </row>
    <row r="99" spans="11:12">
      <c r="K99" s="51" t="str">
        <f t="shared" si="1"/>
        <v>-</v>
      </c>
      <c r="L99" s="51"/>
    </row>
    <row r="100" spans="11:12">
      <c r="K100" s="51" t="str">
        <f t="shared" si="1"/>
        <v>-</v>
      </c>
      <c r="L100" s="51"/>
    </row>
    <row r="101" spans="11:12">
      <c r="K101" s="51" t="str">
        <f t="shared" si="1"/>
        <v>-</v>
      </c>
      <c r="L101" s="51"/>
    </row>
    <row r="102" spans="11:12">
      <c r="K102" s="51" t="str">
        <f t="shared" si="1"/>
        <v>-</v>
      </c>
      <c r="L102" s="51"/>
    </row>
    <row r="103" spans="11:12">
      <c r="K103" s="51" t="str">
        <f t="shared" si="1"/>
        <v>-</v>
      </c>
      <c r="L103" s="51"/>
    </row>
    <row r="104" spans="11:12">
      <c r="K104" s="51" t="str">
        <f t="shared" si="1"/>
        <v>-</v>
      </c>
      <c r="L104" s="51"/>
    </row>
    <row r="105" spans="11:12">
      <c r="K105" s="51" t="str">
        <f t="shared" si="1"/>
        <v>-</v>
      </c>
      <c r="L105" s="51"/>
    </row>
    <row r="106" spans="11:12">
      <c r="K106" s="51" t="str">
        <f t="shared" si="1"/>
        <v>-</v>
      </c>
      <c r="L106" s="51"/>
    </row>
    <row r="107" spans="11:12">
      <c r="K107" s="51" t="str">
        <f t="shared" si="1"/>
        <v>-</v>
      </c>
      <c r="L107" s="51"/>
    </row>
    <row r="108" spans="11:12">
      <c r="K108" s="51" t="str">
        <f t="shared" si="1"/>
        <v>-</v>
      </c>
      <c r="L108" s="51"/>
    </row>
    <row r="109" spans="11:12">
      <c r="K109" s="51" t="str">
        <f t="shared" si="1"/>
        <v>-</v>
      </c>
      <c r="L109" s="51"/>
    </row>
    <row r="110" spans="11:12">
      <c r="K110" s="51" t="str">
        <f t="shared" si="1"/>
        <v>-</v>
      </c>
      <c r="L110" s="51"/>
    </row>
    <row r="111" spans="11:12">
      <c r="K111" s="51" t="str">
        <f t="shared" si="1"/>
        <v>-</v>
      </c>
      <c r="L111" s="51"/>
    </row>
    <row r="112" spans="11:12">
      <c r="K112" s="51" t="str">
        <f t="shared" si="1"/>
        <v>-</v>
      </c>
      <c r="L112" s="51"/>
    </row>
    <row r="113" spans="11:12">
      <c r="K113" s="51" t="str">
        <f t="shared" si="1"/>
        <v>-</v>
      </c>
      <c r="L113" s="51"/>
    </row>
    <row r="114" spans="11:12">
      <c r="K114" s="51" t="str">
        <f t="shared" si="1"/>
        <v>-</v>
      </c>
      <c r="L114" s="51"/>
    </row>
    <row r="115" spans="11:12">
      <c r="K115" s="51" t="str">
        <f t="shared" si="1"/>
        <v>-</v>
      </c>
      <c r="L115" s="51"/>
    </row>
    <row r="116" spans="11:12">
      <c r="K116" s="51" t="str">
        <f t="shared" si="1"/>
        <v>-</v>
      </c>
      <c r="L116" s="51"/>
    </row>
    <row r="117" spans="11:12">
      <c r="K117" s="51" t="str">
        <f t="shared" si="1"/>
        <v>-</v>
      </c>
      <c r="L117" s="51"/>
    </row>
    <row r="118" spans="11:12">
      <c r="K118" s="51" t="str">
        <f t="shared" si="1"/>
        <v>-</v>
      </c>
      <c r="L118" s="51"/>
    </row>
    <row r="119" spans="11:12">
      <c r="K119" s="51" t="str">
        <f t="shared" si="1"/>
        <v>-</v>
      </c>
      <c r="L119" s="51"/>
    </row>
    <row r="120" spans="11:12">
      <c r="K120" s="51" t="str">
        <f t="shared" si="1"/>
        <v>-</v>
      </c>
      <c r="L120" s="51"/>
    </row>
    <row r="121" spans="11:12">
      <c r="K121" s="51" t="str">
        <f t="shared" si="1"/>
        <v>-</v>
      </c>
      <c r="L121" s="51"/>
    </row>
    <row r="122" spans="11:12">
      <c r="K122" s="51" t="str">
        <f t="shared" si="1"/>
        <v>-</v>
      </c>
      <c r="L122" s="51"/>
    </row>
    <row r="123" spans="11:12">
      <c r="K123" s="51" t="str">
        <f t="shared" si="1"/>
        <v>-</v>
      </c>
      <c r="L123" s="51"/>
    </row>
    <row r="124" spans="11:12">
      <c r="K124" s="51" t="str">
        <f t="shared" si="1"/>
        <v>-</v>
      </c>
      <c r="L124" s="51"/>
    </row>
    <row r="125" spans="11:12">
      <c r="K125" s="51" t="str">
        <f t="shared" si="1"/>
        <v>-</v>
      </c>
      <c r="L125" s="51"/>
    </row>
    <row r="126" spans="11:12">
      <c r="K126" s="51" t="str">
        <f t="shared" si="1"/>
        <v>-</v>
      </c>
      <c r="L126" s="51"/>
    </row>
    <row r="127" spans="11:12">
      <c r="K127" s="51" t="str">
        <f t="shared" si="1"/>
        <v>-</v>
      </c>
      <c r="L127" s="51"/>
    </row>
    <row r="128" spans="11:12">
      <c r="K128" s="51" t="str">
        <f t="shared" si="1"/>
        <v>-</v>
      </c>
      <c r="L128" s="51"/>
    </row>
    <row r="129" spans="11:12">
      <c r="K129" s="51" t="str">
        <f t="shared" si="1"/>
        <v>-</v>
      </c>
      <c r="L129" s="51"/>
    </row>
    <row r="130" spans="11:12">
      <c r="K130" s="51" t="str">
        <f t="shared" si="1"/>
        <v>-</v>
      </c>
      <c r="L130" s="51"/>
    </row>
    <row r="131" spans="11:12">
      <c r="K131" s="51" t="str">
        <f t="shared" si="1"/>
        <v>-</v>
      </c>
      <c r="L131" s="51"/>
    </row>
    <row r="132" spans="11:12">
      <c r="K132" s="51" t="str">
        <f t="shared" si="1"/>
        <v>-</v>
      </c>
      <c r="L132" s="51"/>
    </row>
    <row r="133" spans="11:12">
      <c r="K133" s="51" t="str">
        <f t="shared" si="1"/>
        <v>-</v>
      </c>
      <c r="L133" s="51"/>
    </row>
    <row r="134" spans="11:12">
      <c r="K134" s="51" t="str">
        <f t="shared" si="1"/>
        <v>-</v>
      </c>
      <c r="L134" s="51"/>
    </row>
    <row r="135" spans="11:12">
      <c r="K135" s="51" t="str">
        <f t="shared" si="1"/>
        <v>-</v>
      </c>
      <c r="L135" s="51"/>
    </row>
    <row r="136" spans="11:12">
      <c r="K136" s="51" t="str">
        <f t="shared" si="1"/>
        <v>-</v>
      </c>
      <c r="L136" s="51"/>
    </row>
    <row r="137" spans="11:12">
      <c r="K137" s="51" t="str">
        <f t="shared" si="1"/>
        <v>-</v>
      </c>
      <c r="L137" s="51"/>
    </row>
    <row r="138" spans="11:12">
      <c r="K138" s="51" t="str">
        <f t="shared" si="1"/>
        <v>-</v>
      </c>
      <c r="L138" s="51"/>
    </row>
    <row r="139" spans="11:12">
      <c r="K139" s="51" t="str">
        <f t="shared" si="1"/>
        <v>-</v>
      </c>
      <c r="L139" s="51"/>
    </row>
    <row r="140" spans="11:12">
      <c r="K140" s="51" t="str">
        <f t="shared" si="1"/>
        <v>-</v>
      </c>
      <c r="L140" s="51"/>
    </row>
    <row r="141" spans="11:12">
      <c r="K141" s="51" t="str">
        <f t="shared" ref="K141:K204" si="2">CONCATENATE(I141,"-",J141)</f>
        <v>-</v>
      </c>
      <c r="L141" s="51"/>
    </row>
    <row r="142" spans="11:12">
      <c r="K142" s="51" t="str">
        <f t="shared" si="2"/>
        <v>-</v>
      </c>
      <c r="L142" s="51"/>
    </row>
    <row r="143" spans="11:12">
      <c r="K143" s="51" t="str">
        <f t="shared" si="2"/>
        <v>-</v>
      </c>
      <c r="L143" s="51"/>
    </row>
    <row r="144" spans="11:12">
      <c r="K144" s="51" t="str">
        <f t="shared" si="2"/>
        <v>-</v>
      </c>
      <c r="L144" s="51"/>
    </row>
    <row r="145" spans="11:12">
      <c r="K145" s="51" t="str">
        <f t="shared" si="2"/>
        <v>-</v>
      </c>
      <c r="L145" s="51"/>
    </row>
    <row r="146" spans="11:12">
      <c r="K146" s="51" t="str">
        <f t="shared" si="2"/>
        <v>-</v>
      </c>
      <c r="L146" s="51"/>
    </row>
    <row r="147" spans="11:12">
      <c r="K147" s="51" t="str">
        <f t="shared" si="2"/>
        <v>-</v>
      </c>
      <c r="L147" s="51"/>
    </row>
    <row r="148" spans="11:12">
      <c r="K148" s="51" t="str">
        <f t="shared" si="2"/>
        <v>-</v>
      </c>
      <c r="L148" s="51"/>
    </row>
    <row r="149" spans="11:12">
      <c r="K149" s="51" t="str">
        <f t="shared" si="2"/>
        <v>-</v>
      </c>
      <c r="L149" s="51"/>
    </row>
    <row r="150" spans="11:12">
      <c r="K150" s="51" t="str">
        <f t="shared" si="2"/>
        <v>-</v>
      </c>
      <c r="L150" s="51"/>
    </row>
    <row r="151" spans="11:12">
      <c r="K151" s="51" t="str">
        <f t="shared" si="2"/>
        <v>-</v>
      </c>
      <c r="L151" s="51"/>
    </row>
    <row r="152" spans="11:12">
      <c r="K152" s="51" t="str">
        <f t="shared" si="2"/>
        <v>-</v>
      </c>
      <c r="L152" s="51"/>
    </row>
    <row r="153" spans="11:12">
      <c r="K153" s="51" t="str">
        <f t="shared" si="2"/>
        <v>-</v>
      </c>
      <c r="L153" s="51"/>
    </row>
    <row r="154" spans="11:12">
      <c r="K154" s="51" t="str">
        <f t="shared" si="2"/>
        <v>-</v>
      </c>
      <c r="L154" s="51"/>
    </row>
    <row r="155" spans="11:12">
      <c r="K155" s="51" t="str">
        <f t="shared" si="2"/>
        <v>-</v>
      </c>
      <c r="L155" s="51"/>
    </row>
    <row r="156" spans="11:12">
      <c r="K156" s="51" t="str">
        <f t="shared" si="2"/>
        <v>-</v>
      </c>
      <c r="L156" s="51"/>
    </row>
    <row r="157" spans="11:12">
      <c r="K157" s="51" t="str">
        <f t="shared" si="2"/>
        <v>-</v>
      </c>
      <c r="L157" s="51"/>
    </row>
    <row r="158" spans="11:12">
      <c r="K158" s="51" t="str">
        <f t="shared" si="2"/>
        <v>-</v>
      </c>
      <c r="L158" s="51"/>
    </row>
    <row r="159" spans="11:12">
      <c r="K159" s="51" t="str">
        <f t="shared" si="2"/>
        <v>-</v>
      </c>
      <c r="L159" s="51"/>
    </row>
    <row r="160" spans="11:12">
      <c r="K160" s="51" t="str">
        <f t="shared" si="2"/>
        <v>-</v>
      </c>
      <c r="L160" s="51"/>
    </row>
    <row r="161" spans="11:12">
      <c r="K161" s="51" t="str">
        <f t="shared" si="2"/>
        <v>-</v>
      </c>
      <c r="L161" s="51"/>
    </row>
    <row r="162" spans="11:12">
      <c r="K162" s="51" t="str">
        <f t="shared" si="2"/>
        <v>-</v>
      </c>
      <c r="L162" s="51"/>
    </row>
    <row r="163" spans="11:12">
      <c r="K163" s="51" t="str">
        <f t="shared" si="2"/>
        <v>-</v>
      </c>
      <c r="L163" s="51"/>
    </row>
    <row r="164" spans="11:12">
      <c r="K164" s="51" t="str">
        <f t="shared" si="2"/>
        <v>-</v>
      </c>
      <c r="L164" s="51"/>
    </row>
    <row r="165" spans="11:12">
      <c r="K165" s="51" t="str">
        <f t="shared" si="2"/>
        <v>-</v>
      </c>
      <c r="L165" s="51"/>
    </row>
    <row r="166" spans="11:12">
      <c r="K166" s="51" t="str">
        <f t="shared" si="2"/>
        <v>-</v>
      </c>
      <c r="L166" s="51"/>
    </row>
    <row r="167" spans="11:12">
      <c r="K167" s="51" t="str">
        <f t="shared" si="2"/>
        <v>-</v>
      </c>
      <c r="L167" s="51"/>
    </row>
    <row r="168" spans="11:12">
      <c r="K168" s="51" t="str">
        <f t="shared" si="2"/>
        <v>-</v>
      </c>
      <c r="L168" s="51"/>
    </row>
    <row r="169" spans="11:12">
      <c r="K169" s="51" t="str">
        <f t="shared" si="2"/>
        <v>-</v>
      </c>
      <c r="L169" s="51"/>
    </row>
    <row r="170" spans="11:12">
      <c r="K170" s="51" t="str">
        <f t="shared" si="2"/>
        <v>-</v>
      </c>
      <c r="L170" s="51"/>
    </row>
    <row r="171" spans="11:12">
      <c r="K171" s="51" t="str">
        <f t="shared" si="2"/>
        <v>-</v>
      </c>
      <c r="L171" s="51"/>
    </row>
    <row r="172" spans="11:12">
      <c r="K172" s="51" t="str">
        <f t="shared" si="2"/>
        <v>-</v>
      </c>
      <c r="L172" s="51"/>
    </row>
    <row r="173" spans="11:12">
      <c r="K173" s="51" t="str">
        <f t="shared" si="2"/>
        <v>-</v>
      </c>
      <c r="L173" s="51"/>
    </row>
    <row r="174" spans="11:12">
      <c r="K174" s="51" t="str">
        <f t="shared" si="2"/>
        <v>-</v>
      </c>
      <c r="L174" s="51"/>
    </row>
    <row r="175" spans="11:12">
      <c r="K175" s="51" t="str">
        <f t="shared" si="2"/>
        <v>-</v>
      </c>
      <c r="L175" s="51"/>
    </row>
    <row r="176" spans="11:12">
      <c r="K176" s="51" t="str">
        <f t="shared" si="2"/>
        <v>-</v>
      </c>
      <c r="L176" s="51"/>
    </row>
    <row r="177" spans="11:12">
      <c r="K177" s="51" t="str">
        <f t="shared" si="2"/>
        <v>-</v>
      </c>
      <c r="L177" s="51"/>
    </row>
    <row r="178" spans="11:12">
      <c r="K178" s="51" t="str">
        <f t="shared" si="2"/>
        <v>-</v>
      </c>
      <c r="L178" s="51"/>
    </row>
    <row r="179" spans="11:12">
      <c r="K179" s="51" t="str">
        <f t="shared" si="2"/>
        <v>-</v>
      </c>
      <c r="L179" s="51"/>
    </row>
    <row r="180" spans="11:12">
      <c r="K180" s="51" t="str">
        <f t="shared" si="2"/>
        <v>-</v>
      </c>
      <c r="L180" s="51"/>
    </row>
    <row r="181" spans="11:12">
      <c r="K181" s="51" t="str">
        <f t="shared" si="2"/>
        <v>-</v>
      </c>
      <c r="L181" s="51"/>
    </row>
    <row r="182" spans="11:12">
      <c r="K182" s="51" t="str">
        <f t="shared" si="2"/>
        <v>-</v>
      </c>
      <c r="L182" s="51"/>
    </row>
    <row r="183" spans="11:12">
      <c r="K183" s="51" t="str">
        <f t="shared" si="2"/>
        <v>-</v>
      </c>
      <c r="L183" s="51"/>
    </row>
    <row r="184" spans="11:12">
      <c r="K184" s="51" t="str">
        <f t="shared" si="2"/>
        <v>-</v>
      </c>
      <c r="L184" s="51"/>
    </row>
    <row r="185" spans="11:12">
      <c r="K185" s="51" t="str">
        <f t="shared" si="2"/>
        <v>-</v>
      </c>
      <c r="L185" s="51"/>
    </row>
    <row r="186" spans="11:12">
      <c r="K186" s="51" t="str">
        <f t="shared" si="2"/>
        <v>-</v>
      </c>
      <c r="L186" s="51"/>
    </row>
    <row r="187" spans="11:12">
      <c r="K187" s="51" t="str">
        <f t="shared" si="2"/>
        <v>-</v>
      </c>
      <c r="L187" s="51"/>
    </row>
    <row r="188" spans="11:12">
      <c r="K188" s="51" t="str">
        <f t="shared" si="2"/>
        <v>-</v>
      </c>
      <c r="L188" s="51"/>
    </row>
    <row r="189" spans="11:12">
      <c r="K189" s="51" t="str">
        <f t="shared" si="2"/>
        <v>-</v>
      </c>
      <c r="L189" s="51"/>
    </row>
    <row r="190" spans="11:12">
      <c r="K190" s="51" t="str">
        <f t="shared" si="2"/>
        <v>-</v>
      </c>
      <c r="L190" s="51"/>
    </row>
    <row r="191" spans="11:12">
      <c r="K191" s="51" t="str">
        <f t="shared" si="2"/>
        <v>-</v>
      </c>
      <c r="L191" s="51"/>
    </row>
    <row r="192" spans="11:12">
      <c r="K192" s="51" t="str">
        <f t="shared" si="2"/>
        <v>-</v>
      </c>
      <c r="L192" s="51"/>
    </row>
    <row r="193" spans="11:12">
      <c r="K193" s="51" t="str">
        <f t="shared" si="2"/>
        <v>-</v>
      </c>
      <c r="L193" s="51"/>
    </row>
    <row r="194" spans="11:12">
      <c r="K194" s="51" t="str">
        <f t="shared" si="2"/>
        <v>-</v>
      </c>
      <c r="L194" s="51"/>
    </row>
    <row r="195" spans="11:12">
      <c r="K195" s="51" t="str">
        <f t="shared" si="2"/>
        <v>-</v>
      </c>
      <c r="L195" s="51"/>
    </row>
    <row r="196" spans="11:12">
      <c r="K196" s="51" t="str">
        <f t="shared" si="2"/>
        <v>-</v>
      </c>
      <c r="L196" s="51"/>
    </row>
    <row r="197" spans="11:12">
      <c r="K197" s="51" t="str">
        <f t="shared" si="2"/>
        <v>-</v>
      </c>
      <c r="L197" s="51"/>
    </row>
    <row r="198" spans="11:12">
      <c r="K198" s="51" t="str">
        <f t="shared" si="2"/>
        <v>-</v>
      </c>
      <c r="L198" s="51"/>
    </row>
    <row r="199" spans="11:12">
      <c r="K199" s="51" t="str">
        <f t="shared" si="2"/>
        <v>-</v>
      </c>
      <c r="L199" s="51"/>
    </row>
    <row r="200" spans="11:12">
      <c r="K200" s="51" t="str">
        <f t="shared" si="2"/>
        <v>-</v>
      </c>
      <c r="L200" s="51"/>
    </row>
    <row r="201" spans="11:12">
      <c r="K201" s="51" t="str">
        <f t="shared" si="2"/>
        <v>-</v>
      </c>
      <c r="L201" s="51"/>
    </row>
    <row r="202" spans="11:12">
      <c r="K202" s="51" t="str">
        <f t="shared" si="2"/>
        <v>-</v>
      </c>
      <c r="L202" s="51"/>
    </row>
    <row r="203" spans="11:12">
      <c r="K203" s="51" t="str">
        <f t="shared" si="2"/>
        <v>-</v>
      </c>
      <c r="L203" s="51"/>
    </row>
    <row r="204" spans="11:12">
      <c r="K204" s="51" t="str">
        <f t="shared" si="2"/>
        <v>-</v>
      </c>
      <c r="L204" s="51"/>
    </row>
    <row r="205" spans="11:12">
      <c r="K205" s="51" t="str">
        <f t="shared" ref="K205:K268" si="3">CONCATENATE(I205,"-",J205)</f>
        <v>-</v>
      </c>
      <c r="L205" s="51"/>
    </row>
    <row r="206" spans="11:12">
      <c r="K206" s="51" t="str">
        <f t="shared" si="3"/>
        <v>-</v>
      </c>
      <c r="L206" s="51"/>
    </row>
    <row r="207" spans="11:12">
      <c r="K207" s="51" t="str">
        <f t="shared" si="3"/>
        <v>-</v>
      </c>
      <c r="L207" s="51"/>
    </row>
    <row r="208" spans="11:12">
      <c r="K208" s="51" t="str">
        <f t="shared" si="3"/>
        <v>-</v>
      </c>
      <c r="L208" s="51"/>
    </row>
    <row r="209" spans="11:12">
      <c r="K209" s="51" t="str">
        <f t="shared" si="3"/>
        <v>-</v>
      </c>
      <c r="L209" s="51"/>
    </row>
    <row r="210" spans="11:12">
      <c r="K210" s="51" t="str">
        <f t="shared" si="3"/>
        <v>-</v>
      </c>
      <c r="L210" s="51"/>
    </row>
    <row r="211" spans="11:12">
      <c r="K211" s="51" t="str">
        <f t="shared" si="3"/>
        <v>-</v>
      </c>
      <c r="L211" s="51"/>
    </row>
    <row r="212" spans="11:12">
      <c r="K212" s="51" t="str">
        <f t="shared" si="3"/>
        <v>-</v>
      </c>
      <c r="L212" s="51"/>
    </row>
    <row r="213" spans="11:12">
      <c r="K213" s="51" t="str">
        <f t="shared" si="3"/>
        <v>-</v>
      </c>
      <c r="L213" s="51"/>
    </row>
    <row r="214" spans="11:12">
      <c r="K214" s="51" t="str">
        <f t="shared" si="3"/>
        <v>-</v>
      </c>
      <c r="L214" s="51"/>
    </row>
    <row r="215" spans="11:12">
      <c r="K215" s="51" t="str">
        <f t="shared" si="3"/>
        <v>-</v>
      </c>
      <c r="L215" s="51"/>
    </row>
    <row r="216" spans="11:12">
      <c r="K216" s="51" t="str">
        <f t="shared" si="3"/>
        <v>-</v>
      </c>
      <c r="L216" s="51"/>
    </row>
    <row r="217" spans="11:12">
      <c r="K217" s="51" t="str">
        <f t="shared" si="3"/>
        <v>-</v>
      </c>
      <c r="L217" s="51"/>
    </row>
    <row r="218" spans="11:12">
      <c r="K218" s="51" t="str">
        <f t="shared" si="3"/>
        <v>-</v>
      </c>
      <c r="L218" s="51"/>
    </row>
    <row r="219" spans="11:12">
      <c r="K219" s="51" t="str">
        <f t="shared" si="3"/>
        <v>-</v>
      </c>
      <c r="L219" s="51"/>
    </row>
    <row r="220" spans="11:12">
      <c r="K220" s="51" t="str">
        <f t="shared" si="3"/>
        <v>-</v>
      </c>
      <c r="L220" s="51"/>
    </row>
    <row r="221" spans="11:12">
      <c r="K221" s="51" t="str">
        <f t="shared" si="3"/>
        <v>-</v>
      </c>
      <c r="L221" s="51"/>
    </row>
    <row r="222" spans="11:12">
      <c r="K222" s="51" t="str">
        <f t="shared" si="3"/>
        <v>-</v>
      </c>
      <c r="L222" s="51"/>
    </row>
    <row r="223" spans="11:12">
      <c r="K223" s="51" t="str">
        <f t="shared" si="3"/>
        <v>-</v>
      </c>
      <c r="L223" s="51"/>
    </row>
    <row r="224" spans="11:12">
      <c r="K224" s="51" t="str">
        <f t="shared" si="3"/>
        <v>-</v>
      </c>
      <c r="L224" s="51"/>
    </row>
    <row r="225" spans="11:12">
      <c r="K225" s="51" t="str">
        <f t="shared" si="3"/>
        <v>-</v>
      </c>
      <c r="L225" s="51"/>
    </row>
    <row r="226" spans="11:12">
      <c r="K226" s="51" t="str">
        <f t="shared" si="3"/>
        <v>-</v>
      </c>
      <c r="L226" s="51"/>
    </row>
    <row r="227" spans="11:12">
      <c r="K227" s="51" t="str">
        <f t="shared" si="3"/>
        <v>-</v>
      </c>
      <c r="L227" s="51"/>
    </row>
    <row r="228" spans="11:12">
      <c r="K228" s="51" t="str">
        <f t="shared" si="3"/>
        <v>-</v>
      </c>
      <c r="L228" s="51"/>
    </row>
    <row r="229" spans="11:12">
      <c r="K229" s="51" t="str">
        <f t="shared" si="3"/>
        <v>-</v>
      </c>
      <c r="L229" s="51"/>
    </row>
    <row r="230" spans="11:12">
      <c r="K230" s="51" t="str">
        <f t="shared" si="3"/>
        <v>-</v>
      </c>
      <c r="L230" s="51"/>
    </row>
    <row r="231" spans="11:12">
      <c r="K231" s="51" t="str">
        <f t="shared" si="3"/>
        <v>-</v>
      </c>
      <c r="L231" s="51"/>
    </row>
    <row r="232" spans="11:12">
      <c r="K232" s="51" t="str">
        <f t="shared" si="3"/>
        <v>-</v>
      </c>
      <c r="L232" s="51"/>
    </row>
    <row r="233" spans="11:12">
      <c r="K233" s="51" t="str">
        <f t="shared" si="3"/>
        <v>-</v>
      </c>
      <c r="L233" s="51"/>
    </row>
    <row r="234" spans="11:12">
      <c r="K234" s="51" t="str">
        <f t="shared" si="3"/>
        <v>-</v>
      </c>
      <c r="L234" s="51"/>
    </row>
    <row r="235" spans="11:12">
      <c r="K235" s="51" t="str">
        <f t="shared" si="3"/>
        <v>-</v>
      </c>
      <c r="L235" s="51"/>
    </row>
    <row r="236" spans="11:12">
      <c r="K236" s="51" t="str">
        <f t="shared" si="3"/>
        <v>-</v>
      </c>
      <c r="L236" s="51"/>
    </row>
    <row r="237" spans="11:12">
      <c r="K237" s="51" t="str">
        <f t="shared" si="3"/>
        <v>-</v>
      </c>
      <c r="L237" s="51"/>
    </row>
    <row r="238" spans="11:12">
      <c r="K238" s="51" t="str">
        <f t="shared" si="3"/>
        <v>-</v>
      </c>
      <c r="L238" s="51"/>
    </row>
    <row r="239" spans="11:12">
      <c r="K239" s="51" t="str">
        <f t="shared" si="3"/>
        <v>-</v>
      </c>
      <c r="L239" s="51"/>
    </row>
    <row r="240" spans="11:12">
      <c r="K240" s="51" t="str">
        <f t="shared" si="3"/>
        <v>-</v>
      </c>
      <c r="L240" s="51"/>
    </row>
    <row r="241" spans="11:12">
      <c r="K241" s="51" t="str">
        <f t="shared" si="3"/>
        <v>-</v>
      </c>
      <c r="L241" s="51"/>
    </row>
    <row r="242" spans="11:12">
      <c r="K242" s="51" t="str">
        <f t="shared" si="3"/>
        <v>-</v>
      </c>
      <c r="L242" s="51"/>
    </row>
    <row r="243" spans="11:12">
      <c r="K243" s="51" t="str">
        <f t="shared" si="3"/>
        <v>-</v>
      </c>
      <c r="L243" s="51"/>
    </row>
    <row r="244" spans="11:12">
      <c r="K244" s="51" t="str">
        <f t="shared" si="3"/>
        <v>-</v>
      </c>
      <c r="L244" s="51"/>
    </row>
    <row r="245" spans="11:12">
      <c r="K245" s="51" t="str">
        <f t="shared" si="3"/>
        <v>-</v>
      </c>
      <c r="L245" s="51"/>
    </row>
    <row r="246" spans="11:12">
      <c r="K246" s="51" t="str">
        <f t="shared" si="3"/>
        <v>-</v>
      </c>
      <c r="L246" s="51"/>
    </row>
    <row r="247" spans="11:12">
      <c r="K247" s="51" t="str">
        <f t="shared" si="3"/>
        <v>-</v>
      </c>
      <c r="L247" s="51"/>
    </row>
    <row r="248" spans="11:12">
      <c r="K248" s="51" t="str">
        <f t="shared" si="3"/>
        <v>-</v>
      </c>
      <c r="L248" s="51"/>
    </row>
    <row r="249" spans="11:12">
      <c r="K249" s="51" t="str">
        <f t="shared" si="3"/>
        <v>-</v>
      </c>
      <c r="L249" s="51"/>
    </row>
    <row r="250" spans="11:12">
      <c r="K250" s="51" t="str">
        <f t="shared" si="3"/>
        <v>-</v>
      </c>
      <c r="L250" s="51"/>
    </row>
    <row r="251" spans="11:12">
      <c r="K251" s="51" t="str">
        <f t="shared" si="3"/>
        <v>-</v>
      </c>
      <c r="L251" s="51"/>
    </row>
    <row r="252" spans="11:12">
      <c r="K252" s="51" t="str">
        <f t="shared" si="3"/>
        <v>-</v>
      </c>
      <c r="L252" s="51"/>
    </row>
    <row r="253" spans="11:12">
      <c r="K253" s="51" t="str">
        <f t="shared" si="3"/>
        <v>-</v>
      </c>
      <c r="L253" s="51"/>
    </row>
    <row r="254" spans="11:12">
      <c r="K254" s="51" t="str">
        <f t="shared" si="3"/>
        <v>-</v>
      </c>
      <c r="L254" s="51"/>
    </row>
    <row r="255" spans="11:12">
      <c r="K255" s="51" t="str">
        <f t="shared" si="3"/>
        <v>-</v>
      </c>
      <c r="L255" s="51"/>
    </row>
    <row r="256" spans="11:12">
      <c r="K256" s="51" t="str">
        <f t="shared" si="3"/>
        <v>-</v>
      </c>
      <c r="L256" s="51"/>
    </row>
    <row r="257" spans="11:12">
      <c r="K257" s="51" t="str">
        <f t="shared" si="3"/>
        <v>-</v>
      </c>
      <c r="L257" s="51"/>
    </row>
    <row r="258" spans="11:12">
      <c r="K258" s="51" t="str">
        <f t="shared" si="3"/>
        <v>-</v>
      </c>
      <c r="L258" s="51"/>
    </row>
    <row r="259" spans="11:12">
      <c r="K259" s="51" t="str">
        <f t="shared" si="3"/>
        <v>-</v>
      </c>
      <c r="L259" s="51"/>
    </row>
    <row r="260" spans="11:12">
      <c r="K260" s="51" t="str">
        <f t="shared" si="3"/>
        <v>-</v>
      </c>
      <c r="L260" s="51"/>
    </row>
    <row r="261" spans="11:12">
      <c r="K261" s="51" t="str">
        <f t="shared" si="3"/>
        <v>-</v>
      </c>
      <c r="L261" s="51"/>
    </row>
    <row r="262" spans="11:12">
      <c r="K262" s="51" t="str">
        <f t="shared" si="3"/>
        <v>-</v>
      </c>
      <c r="L262" s="51"/>
    </row>
    <row r="263" spans="11:12">
      <c r="K263" s="51" t="str">
        <f t="shared" si="3"/>
        <v>-</v>
      </c>
      <c r="L263" s="51"/>
    </row>
    <row r="264" spans="11:12">
      <c r="K264" s="51" t="str">
        <f t="shared" si="3"/>
        <v>-</v>
      </c>
      <c r="L264" s="51"/>
    </row>
    <row r="265" spans="11:12">
      <c r="K265" s="51" t="str">
        <f t="shared" si="3"/>
        <v>-</v>
      </c>
      <c r="L265" s="51"/>
    </row>
    <row r="266" spans="11:12">
      <c r="K266" s="51" t="str">
        <f t="shared" si="3"/>
        <v>-</v>
      </c>
      <c r="L266" s="51"/>
    </row>
    <row r="267" spans="11:12">
      <c r="K267" s="51" t="str">
        <f t="shared" si="3"/>
        <v>-</v>
      </c>
      <c r="L267" s="51"/>
    </row>
    <row r="268" spans="11:12">
      <c r="K268" s="51" t="str">
        <f t="shared" si="3"/>
        <v>-</v>
      </c>
      <c r="L268" s="51"/>
    </row>
    <row r="269" spans="11:12">
      <c r="K269" s="51" t="str">
        <f t="shared" ref="K269:K332" si="4">CONCATENATE(I269,"-",J269)</f>
        <v>-</v>
      </c>
      <c r="L269" s="51"/>
    </row>
    <row r="270" spans="11:12">
      <c r="K270" s="51" t="str">
        <f t="shared" si="4"/>
        <v>-</v>
      </c>
      <c r="L270" s="51"/>
    </row>
    <row r="271" spans="11:12">
      <c r="K271" s="51" t="str">
        <f t="shared" si="4"/>
        <v>-</v>
      </c>
      <c r="L271" s="51"/>
    </row>
    <row r="272" spans="11:12">
      <c r="K272" s="51" t="str">
        <f t="shared" si="4"/>
        <v>-</v>
      </c>
      <c r="L272" s="51"/>
    </row>
    <row r="273" spans="11:12">
      <c r="K273" s="51" t="str">
        <f t="shared" si="4"/>
        <v>-</v>
      </c>
      <c r="L273" s="51"/>
    </row>
    <row r="274" spans="11:12">
      <c r="K274" s="51" t="str">
        <f t="shared" si="4"/>
        <v>-</v>
      </c>
      <c r="L274" s="51"/>
    </row>
    <row r="275" spans="11:12">
      <c r="K275" s="51" t="str">
        <f t="shared" si="4"/>
        <v>-</v>
      </c>
      <c r="L275" s="51"/>
    </row>
    <row r="276" spans="11:12">
      <c r="K276" s="51" t="str">
        <f t="shared" si="4"/>
        <v>-</v>
      </c>
      <c r="L276" s="51"/>
    </row>
    <row r="277" spans="11:12">
      <c r="K277" s="51" t="str">
        <f t="shared" si="4"/>
        <v>-</v>
      </c>
      <c r="L277" s="51"/>
    </row>
    <row r="278" spans="11:12">
      <c r="K278" s="51" t="str">
        <f t="shared" si="4"/>
        <v>-</v>
      </c>
      <c r="L278" s="51"/>
    </row>
    <row r="279" spans="11:12">
      <c r="K279" s="51" t="str">
        <f t="shared" si="4"/>
        <v>-</v>
      </c>
      <c r="L279" s="51"/>
    </row>
    <row r="280" spans="11:12">
      <c r="K280" s="51" t="str">
        <f t="shared" si="4"/>
        <v>-</v>
      </c>
      <c r="L280" s="51"/>
    </row>
    <row r="281" spans="11:12">
      <c r="K281" s="51" t="str">
        <f t="shared" si="4"/>
        <v>-</v>
      </c>
      <c r="L281" s="51"/>
    </row>
    <row r="282" spans="11:12">
      <c r="K282" s="51" t="str">
        <f t="shared" si="4"/>
        <v>-</v>
      </c>
      <c r="L282" s="51"/>
    </row>
    <row r="283" spans="11:12">
      <c r="K283" s="51" t="str">
        <f t="shared" si="4"/>
        <v>-</v>
      </c>
      <c r="L283" s="51"/>
    </row>
    <row r="284" spans="11:12">
      <c r="K284" s="51" t="str">
        <f t="shared" si="4"/>
        <v>-</v>
      </c>
      <c r="L284" s="51"/>
    </row>
    <row r="285" spans="11:12">
      <c r="K285" s="51" t="str">
        <f t="shared" si="4"/>
        <v>-</v>
      </c>
      <c r="L285" s="51"/>
    </row>
    <row r="286" spans="11:12">
      <c r="K286" s="51" t="str">
        <f t="shared" si="4"/>
        <v>-</v>
      </c>
      <c r="L286" s="51"/>
    </row>
    <row r="287" spans="11:12">
      <c r="K287" s="51" t="str">
        <f t="shared" si="4"/>
        <v>-</v>
      </c>
      <c r="L287" s="51"/>
    </row>
    <row r="288" spans="11:12">
      <c r="K288" s="51" t="str">
        <f t="shared" si="4"/>
        <v>-</v>
      </c>
      <c r="L288" s="51"/>
    </row>
    <row r="289" spans="11:12">
      <c r="K289" s="51" t="str">
        <f t="shared" si="4"/>
        <v>-</v>
      </c>
      <c r="L289" s="51"/>
    </row>
    <row r="290" spans="11:12">
      <c r="K290" s="51" t="str">
        <f t="shared" si="4"/>
        <v>-</v>
      </c>
      <c r="L290" s="51"/>
    </row>
    <row r="291" spans="11:12">
      <c r="K291" s="51" t="str">
        <f t="shared" si="4"/>
        <v>-</v>
      </c>
      <c r="L291" s="51"/>
    </row>
    <row r="292" spans="11:12">
      <c r="K292" s="51" t="str">
        <f t="shared" si="4"/>
        <v>-</v>
      </c>
      <c r="L292" s="51"/>
    </row>
    <row r="293" spans="11:12">
      <c r="K293" s="51" t="str">
        <f t="shared" si="4"/>
        <v>-</v>
      </c>
      <c r="L293" s="51"/>
    </row>
    <row r="294" spans="11:12">
      <c r="K294" s="51" t="str">
        <f t="shared" si="4"/>
        <v>-</v>
      </c>
      <c r="L294" s="51"/>
    </row>
    <row r="295" spans="11:12">
      <c r="K295" s="51" t="str">
        <f t="shared" si="4"/>
        <v>-</v>
      </c>
      <c r="L295" s="51"/>
    </row>
    <row r="296" spans="11:12">
      <c r="K296" s="51" t="str">
        <f t="shared" si="4"/>
        <v>-</v>
      </c>
      <c r="L296" s="51"/>
    </row>
    <row r="297" spans="11:12">
      <c r="K297" s="51" t="str">
        <f t="shared" si="4"/>
        <v>-</v>
      </c>
      <c r="L297" s="51"/>
    </row>
    <row r="298" spans="11:12">
      <c r="K298" s="51" t="str">
        <f t="shared" si="4"/>
        <v>-</v>
      </c>
      <c r="L298" s="51"/>
    </row>
    <row r="299" spans="11:12">
      <c r="K299" s="51" t="str">
        <f t="shared" si="4"/>
        <v>-</v>
      </c>
      <c r="L299" s="51"/>
    </row>
    <row r="300" spans="11:12">
      <c r="K300" s="51" t="str">
        <f t="shared" si="4"/>
        <v>-</v>
      </c>
      <c r="L300" s="51"/>
    </row>
    <row r="301" spans="11:12">
      <c r="K301" s="51" t="str">
        <f t="shared" si="4"/>
        <v>-</v>
      </c>
      <c r="L301" s="51"/>
    </row>
    <row r="302" spans="11:12">
      <c r="K302" s="51" t="str">
        <f t="shared" si="4"/>
        <v>-</v>
      </c>
      <c r="L302" s="51"/>
    </row>
    <row r="303" spans="11:12">
      <c r="K303" s="51" t="str">
        <f t="shared" si="4"/>
        <v>-</v>
      </c>
      <c r="L303" s="51"/>
    </row>
    <row r="304" spans="11:12">
      <c r="K304" s="51" t="str">
        <f t="shared" si="4"/>
        <v>-</v>
      </c>
      <c r="L304" s="51"/>
    </row>
    <row r="305" spans="11:12">
      <c r="K305" s="51" t="str">
        <f t="shared" si="4"/>
        <v>-</v>
      </c>
      <c r="L305" s="51"/>
    </row>
    <row r="306" spans="11:12">
      <c r="K306" s="51" t="str">
        <f t="shared" si="4"/>
        <v>-</v>
      </c>
      <c r="L306" s="51"/>
    </row>
    <row r="307" spans="11:12">
      <c r="K307" s="51" t="str">
        <f t="shared" si="4"/>
        <v>-</v>
      </c>
      <c r="L307" s="51"/>
    </row>
    <row r="308" spans="11:12">
      <c r="K308" s="51" t="str">
        <f t="shared" si="4"/>
        <v>-</v>
      </c>
      <c r="L308" s="51"/>
    </row>
    <row r="309" spans="11:12">
      <c r="K309" s="51" t="str">
        <f t="shared" si="4"/>
        <v>-</v>
      </c>
      <c r="L309" s="51"/>
    </row>
    <row r="310" spans="11:12">
      <c r="K310" s="51" t="str">
        <f t="shared" si="4"/>
        <v>-</v>
      </c>
      <c r="L310" s="51"/>
    </row>
    <row r="311" spans="11:12">
      <c r="K311" s="51" t="str">
        <f t="shared" si="4"/>
        <v>-</v>
      </c>
      <c r="L311" s="51"/>
    </row>
    <row r="312" spans="11:12">
      <c r="K312" s="51" t="str">
        <f t="shared" si="4"/>
        <v>-</v>
      </c>
      <c r="L312" s="51"/>
    </row>
    <row r="313" spans="11:12">
      <c r="K313" s="51" t="str">
        <f t="shared" si="4"/>
        <v>-</v>
      </c>
      <c r="L313" s="51"/>
    </row>
    <row r="314" spans="11:12">
      <c r="K314" s="51" t="str">
        <f t="shared" si="4"/>
        <v>-</v>
      </c>
      <c r="L314" s="51"/>
    </row>
    <row r="315" spans="11:12">
      <c r="K315" s="51" t="str">
        <f t="shared" si="4"/>
        <v>-</v>
      </c>
      <c r="L315" s="51"/>
    </row>
    <row r="316" spans="11:12">
      <c r="K316" s="51" t="str">
        <f t="shared" si="4"/>
        <v>-</v>
      </c>
      <c r="L316" s="51"/>
    </row>
    <row r="317" spans="11:12">
      <c r="K317" s="51" t="str">
        <f t="shared" si="4"/>
        <v>-</v>
      </c>
      <c r="L317" s="51"/>
    </row>
    <row r="318" spans="11:12">
      <c r="K318" s="51" t="str">
        <f t="shared" si="4"/>
        <v>-</v>
      </c>
      <c r="L318" s="51"/>
    </row>
    <row r="319" spans="11:12">
      <c r="K319" s="51" t="str">
        <f t="shared" si="4"/>
        <v>-</v>
      </c>
      <c r="L319" s="51"/>
    </row>
    <row r="320" spans="11:12">
      <c r="K320" s="51" t="str">
        <f t="shared" si="4"/>
        <v>-</v>
      </c>
      <c r="L320" s="51"/>
    </row>
    <row r="321" spans="11:12">
      <c r="K321" s="51" t="str">
        <f t="shared" si="4"/>
        <v>-</v>
      </c>
      <c r="L321" s="51"/>
    </row>
    <row r="322" spans="11:12">
      <c r="K322" s="51" t="str">
        <f t="shared" si="4"/>
        <v>-</v>
      </c>
      <c r="L322" s="51"/>
    </row>
    <row r="323" spans="11:12">
      <c r="K323" s="51" t="str">
        <f t="shared" si="4"/>
        <v>-</v>
      </c>
      <c r="L323" s="51"/>
    </row>
    <row r="324" spans="11:12">
      <c r="K324" s="51" t="str">
        <f t="shared" si="4"/>
        <v>-</v>
      </c>
      <c r="L324" s="51"/>
    </row>
    <row r="325" spans="11:12">
      <c r="K325" s="51" t="str">
        <f t="shared" si="4"/>
        <v>-</v>
      </c>
      <c r="L325" s="51"/>
    </row>
    <row r="326" spans="11:12">
      <c r="K326" s="51" t="str">
        <f t="shared" si="4"/>
        <v>-</v>
      </c>
      <c r="L326" s="51"/>
    </row>
    <row r="327" spans="11:12">
      <c r="K327" s="51" t="str">
        <f t="shared" si="4"/>
        <v>-</v>
      </c>
      <c r="L327" s="51"/>
    </row>
    <row r="328" spans="11:12">
      <c r="K328" s="51" t="str">
        <f t="shared" si="4"/>
        <v>-</v>
      </c>
      <c r="L328" s="51"/>
    </row>
    <row r="329" spans="11:12">
      <c r="K329" s="51" t="str">
        <f t="shared" si="4"/>
        <v>-</v>
      </c>
      <c r="L329" s="51"/>
    </row>
    <row r="330" spans="11:12">
      <c r="K330" s="51" t="str">
        <f t="shared" si="4"/>
        <v>-</v>
      </c>
      <c r="L330" s="51"/>
    </row>
    <row r="331" spans="11:12">
      <c r="K331" s="51" t="str">
        <f t="shared" si="4"/>
        <v>-</v>
      </c>
      <c r="L331" s="51"/>
    </row>
    <row r="332" spans="11:12">
      <c r="K332" s="51" t="str">
        <f t="shared" si="4"/>
        <v>-</v>
      </c>
      <c r="L332" s="51"/>
    </row>
    <row r="333" spans="11:12">
      <c r="K333" s="51" t="str">
        <f t="shared" ref="K333:K396" si="5">CONCATENATE(I333,"-",J333)</f>
        <v>-</v>
      </c>
      <c r="L333" s="51"/>
    </row>
    <row r="334" spans="11:12">
      <c r="K334" s="51" t="str">
        <f t="shared" si="5"/>
        <v>-</v>
      </c>
      <c r="L334" s="51"/>
    </row>
    <row r="335" spans="11:12">
      <c r="K335" s="51" t="str">
        <f t="shared" si="5"/>
        <v>-</v>
      </c>
      <c r="L335" s="51"/>
    </row>
    <row r="336" spans="11:12">
      <c r="K336" s="51" t="str">
        <f t="shared" si="5"/>
        <v>-</v>
      </c>
      <c r="L336" s="51"/>
    </row>
    <row r="337" spans="11:12">
      <c r="K337" s="51" t="str">
        <f t="shared" si="5"/>
        <v>-</v>
      </c>
      <c r="L337" s="51"/>
    </row>
    <row r="338" spans="11:12">
      <c r="K338" s="51" t="str">
        <f t="shared" si="5"/>
        <v>-</v>
      </c>
      <c r="L338" s="51"/>
    </row>
    <row r="339" spans="11:12">
      <c r="K339" s="51" t="str">
        <f t="shared" si="5"/>
        <v>-</v>
      </c>
      <c r="L339" s="51"/>
    </row>
    <row r="340" spans="11:12">
      <c r="K340" s="51" t="str">
        <f t="shared" si="5"/>
        <v>-</v>
      </c>
      <c r="L340" s="51"/>
    </row>
    <row r="341" spans="11:12">
      <c r="K341" s="51" t="str">
        <f t="shared" si="5"/>
        <v>-</v>
      </c>
      <c r="L341" s="51"/>
    </row>
    <row r="342" spans="11:12">
      <c r="K342" s="51" t="str">
        <f t="shared" si="5"/>
        <v>-</v>
      </c>
      <c r="L342" s="51"/>
    </row>
    <row r="343" spans="11:12">
      <c r="K343" s="51" t="str">
        <f t="shared" si="5"/>
        <v>-</v>
      </c>
      <c r="L343" s="51"/>
    </row>
    <row r="344" spans="11:12">
      <c r="K344" s="51" t="str">
        <f t="shared" si="5"/>
        <v>-</v>
      </c>
      <c r="L344" s="51"/>
    </row>
    <row r="345" spans="11:12">
      <c r="K345" s="51" t="str">
        <f t="shared" si="5"/>
        <v>-</v>
      </c>
      <c r="L345" s="51"/>
    </row>
    <row r="346" spans="11:12">
      <c r="K346" s="51" t="str">
        <f t="shared" si="5"/>
        <v>-</v>
      </c>
      <c r="L346" s="51"/>
    </row>
    <row r="347" spans="11:12">
      <c r="K347" s="51" t="str">
        <f t="shared" si="5"/>
        <v>-</v>
      </c>
      <c r="L347" s="51"/>
    </row>
    <row r="348" spans="11:12">
      <c r="K348" s="51" t="str">
        <f t="shared" si="5"/>
        <v>-</v>
      </c>
      <c r="L348" s="51"/>
    </row>
    <row r="349" spans="11:12">
      <c r="K349" s="51" t="str">
        <f t="shared" si="5"/>
        <v>-</v>
      </c>
      <c r="L349" s="51"/>
    </row>
    <row r="350" spans="11:12">
      <c r="K350" s="51" t="str">
        <f t="shared" si="5"/>
        <v>-</v>
      </c>
      <c r="L350" s="51"/>
    </row>
    <row r="351" spans="11:12">
      <c r="K351" s="51" t="str">
        <f t="shared" si="5"/>
        <v>-</v>
      </c>
      <c r="L351" s="51"/>
    </row>
    <row r="352" spans="11:12">
      <c r="K352" s="51" t="str">
        <f t="shared" si="5"/>
        <v>-</v>
      </c>
      <c r="L352" s="51"/>
    </row>
    <row r="353" spans="11:12">
      <c r="K353" s="51" t="str">
        <f t="shared" si="5"/>
        <v>-</v>
      </c>
      <c r="L353" s="51"/>
    </row>
    <row r="354" spans="11:12">
      <c r="K354" s="51" t="str">
        <f t="shared" si="5"/>
        <v>-</v>
      </c>
      <c r="L354" s="51"/>
    </row>
    <row r="355" spans="11:12">
      <c r="K355" s="51" t="str">
        <f t="shared" si="5"/>
        <v>-</v>
      </c>
      <c r="L355" s="51"/>
    </row>
    <row r="356" spans="11:12">
      <c r="K356" s="51" t="str">
        <f t="shared" si="5"/>
        <v>-</v>
      </c>
      <c r="L356" s="51"/>
    </row>
    <row r="357" spans="11:12">
      <c r="K357" s="51" t="str">
        <f t="shared" si="5"/>
        <v>-</v>
      </c>
      <c r="L357" s="51"/>
    </row>
    <row r="358" spans="11:12">
      <c r="K358" s="51" t="str">
        <f t="shared" si="5"/>
        <v>-</v>
      </c>
      <c r="L358" s="51"/>
    </row>
    <row r="359" spans="11:12">
      <c r="K359" s="51" t="str">
        <f t="shared" si="5"/>
        <v>-</v>
      </c>
      <c r="L359" s="51"/>
    </row>
    <row r="360" spans="11:12">
      <c r="K360" s="51" t="str">
        <f t="shared" si="5"/>
        <v>-</v>
      </c>
      <c r="L360" s="51"/>
    </row>
    <row r="361" spans="11:12">
      <c r="K361" s="51" t="str">
        <f t="shared" si="5"/>
        <v>-</v>
      </c>
      <c r="L361" s="51"/>
    </row>
    <row r="362" spans="11:12">
      <c r="K362" s="51" t="str">
        <f t="shared" si="5"/>
        <v>-</v>
      </c>
      <c r="L362" s="51"/>
    </row>
    <row r="363" spans="11:12">
      <c r="K363" s="51" t="str">
        <f t="shared" si="5"/>
        <v>-</v>
      </c>
      <c r="L363" s="51"/>
    </row>
    <row r="364" spans="11:12">
      <c r="K364" s="51" t="str">
        <f t="shared" si="5"/>
        <v>-</v>
      </c>
      <c r="L364" s="51"/>
    </row>
    <row r="365" spans="11:12">
      <c r="K365" s="51" t="str">
        <f t="shared" si="5"/>
        <v>-</v>
      </c>
      <c r="L365" s="51"/>
    </row>
    <row r="366" spans="11:12">
      <c r="K366" s="51" t="str">
        <f t="shared" si="5"/>
        <v>-</v>
      </c>
      <c r="L366" s="51"/>
    </row>
    <row r="367" spans="11:12">
      <c r="K367" s="51" t="str">
        <f t="shared" si="5"/>
        <v>-</v>
      </c>
      <c r="L367" s="51"/>
    </row>
    <row r="368" spans="11:12">
      <c r="K368" s="51" t="str">
        <f t="shared" si="5"/>
        <v>-</v>
      </c>
      <c r="L368" s="51"/>
    </row>
    <row r="369" spans="11:12">
      <c r="K369" s="51" t="str">
        <f t="shared" si="5"/>
        <v>-</v>
      </c>
      <c r="L369" s="51"/>
    </row>
    <row r="370" spans="11:12">
      <c r="K370" s="51" t="str">
        <f t="shared" si="5"/>
        <v>-</v>
      </c>
      <c r="L370" s="51"/>
    </row>
    <row r="371" spans="11:12">
      <c r="K371" s="51" t="str">
        <f t="shared" si="5"/>
        <v>-</v>
      </c>
      <c r="L371" s="51"/>
    </row>
    <row r="372" spans="11:12">
      <c r="K372" s="51" t="str">
        <f t="shared" si="5"/>
        <v>-</v>
      </c>
      <c r="L372" s="51"/>
    </row>
    <row r="373" spans="11:12">
      <c r="K373" s="51" t="str">
        <f t="shared" si="5"/>
        <v>-</v>
      </c>
      <c r="L373" s="51"/>
    </row>
    <row r="374" spans="11:12">
      <c r="K374" s="51" t="str">
        <f t="shared" si="5"/>
        <v>-</v>
      </c>
      <c r="L374" s="51"/>
    </row>
    <row r="375" spans="11:12">
      <c r="K375" s="51" t="str">
        <f t="shared" si="5"/>
        <v>-</v>
      </c>
      <c r="L375" s="51"/>
    </row>
    <row r="376" spans="11:12">
      <c r="K376" s="51" t="str">
        <f t="shared" si="5"/>
        <v>-</v>
      </c>
      <c r="L376" s="51"/>
    </row>
    <row r="377" spans="11:12">
      <c r="K377" s="51" t="str">
        <f t="shared" si="5"/>
        <v>-</v>
      </c>
      <c r="L377" s="51"/>
    </row>
    <row r="378" spans="11:12">
      <c r="K378" s="51" t="str">
        <f t="shared" si="5"/>
        <v>-</v>
      </c>
      <c r="L378" s="51"/>
    </row>
    <row r="379" spans="11:12">
      <c r="K379" s="51" t="str">
        <f t="shared" si="5"/>
        <v>-</v>
      </c>
      <c r="L379" s="51"/>
    </row>
    <row r="380" spans="11:12">
      <c r="K380" s="51" t="str">
        <f t="shared" si="5"/>
        <v>-</v>
      </c>
      <c r="L380" s="51"/>
    </row>
    <row r="381" spans="11:12">
      <c r="K381" s="51" t="str">
        <f t="shared" si="5"/>
        <v>-</v>
      </c>
      <c r="L381" s="51"/>
    </row>
    <row r="382" spans="11:12">
      <c r="K382" s="51" t="str">
        <f t="shared" si="5"/>
        <v>-</v>
      </c>
      <c r="L382" s="51"/>
    </row>
    <row r="383" spans="11:12">
      <c r="K383" s="51" t="str">
        <f t="shared" si="5"/>
        <v>-</v>
      </c>
      <c r="L383" s="51"/>
    </row>
    <row r="384" spans="11:12">
      <c r="K384" s="51" t="str">
        <f t="shared" si="5"/>
        <v>-</v>
      </c>
      <c r="L384" s="51"/>
    </row>
    <row r="385" spans="11:12">
      <c r="K385" s="51" t="str">
        <f t="shared" si="5"/>
        <v>-</v>
      </c>
      <c r="L385" s="51"/>
    </row>
    <row r="386" spans="11:12">
      <c r="K386" s="51" t="str">
        <f t="shared" si="5"/>
        <v>-</v>
      </c>
      <c r="L386" s="51"/>
    </row>
    <row r="387" spans="11:12">
      <c r="K387" s="51" t="str">
        <f t="shared" si="5"/>
        <v>-</v>
      </c>
      <c r="L387" s="51"/>
    </row>
    <row r="388" spans="11:12">
      <c r="K388" s="51" t="str">
        <f t="shared" si="5"/>
        <v>-</v>
      </c>
      <c r="L388" s="51"/>
    </row>
    <row r="389" spans="11:12">
      <c r="K389" s="51" t="str">
        <f t="shared" si="5"/>
        <v>-</v>
      </c>
      <c r="L389" s="51"/>
    </row>
    <row r="390" spans="11:12">
      <c r="K390" s="51" t="str">
        <f t="shared" si="5"/>
        <v>-</v>
      </c>
      <c r="L390" s="51"/>
    </row>
    <row r="391" spans="11:12">
      <c r="K391" s="51" t="str">
        <f t="shared" si="5"/>
        <v>-</v>
      </c>
      <c r="L391" s="51"/>
    </row>
    <row r="392" spans="11:12">
      <c r="K392" s="51" t="str">
        <f t="shared" si="5"/>
        <v>-</v>
      </c>
      <c r="L392" s="51"/>
    </row>
    <row r="393" spans="11:12">
      <c r="K393" s="51" t="str">
        <f t="shared" si="5"/>
        <v>-</v>
      </c>
      <c r="L393" s="51"/>
    </row>
    <row r="394" spans="11:12">
      <c r="K394" s="51" t="str">
        <f t="shared" si="5"/>
        <v>-</v>
      </c>
      <c r="L394" s="51"/>
    </row>
    <row r="395" spans="11:12">
      <c r="K395" s="51" t="str">
        <f t="shared" si="5"/>
        <v>-</v>
      </c>
      <c r="L395" s="51"/>
    </row>
    <row r="396" spans="11:12">
      <c r="K396" s="51" t="str">
        <f t="shared" si="5"/>
        <v>-</v>
      </c>
      <c r="L396" s="51"/>
    </row>
    <row r="397" spans="11:12">
      <c r="K397" s="51" t="str">
        <f t="shared" ref="K397:K460" si="6">CONCATENATE(I397,"-",J397)</f>
        <v>-</v>
      </c>
      <c r="L397" s="51"/>
    </row>
    <row r="398" spans="11:12">
      <c r="K398" s="51" t="str">
        <f t="shared" si="6"/>
        <v>-</v>
      </c>
      <c r="L398" s="51"/>
    </row>
    <row r="399" spans="11:12">
      <c r="K399" s="51" t="str">
        <f t="shared" si="6"/>
        <v>-</v>
      </c>
      <c r="L399" s="51"/>
    </row>
    <row r="400" spans="11:12">
      <c r="K400" s="51" t="str">
        <f t="shared" si="6"/>
        <v>-</v>
      </c>
      <c r="L400" s="51"/>
    </row>
    <row r="401" spans="11:12">
      <c r="K401" s="51" t="str">
        <f t="shared" si="6"/>
        <v>-</v>
      </c>
      <c r="L401" s="51"/>
    </row>
    <row r="402" spans="11:12">
      <c r="K402" s="51" t="str">
        <f t="shared" si="6"/>
        <v>-</v>
      </c>
      <c r="L402" s="51"/>
    </row>
    <row r="403" spans="11:12">
      <c r="K403" s="51" t="str">
        <f t="shared" si="6"/>
        <v>-</v>
      </c>
      <c r="L403" s="51"/>
    </row>
    <row r="404" spans="11:12">
      <c r="K404" s="51" t="str">
        <f t="shared" si="6"/>
        <v>-</v>
      </c>
      <c r="L404" s="51"/>
    </row>
    <row r="405" spans="11:12">
      <c r="K405" s="51" t="str">
        <f t="shared" si="6"/>
        <v>-</v>
      </c>
      <c r="L405" s="51"/>
    </row>
    <row r="406" spans="11:12">
      <c r="K406" s="51" t="str">
        <f t="shared" si="6"/>
        <v>-</v>
      </c>
      <c r="L406" s="51"/>
    </row>
    <row r="407" spans="11:12">
      <c r="K407" s="51" t="str">
        <f t="shared" si="6"/>
        <v>-</v>
      </c>
      <c r="L407" s="51"/>
    </row>
    <row r="408" spans="11:12">
      <c r="K408" s="51" t="str">
        <f t="shared" si="6"/>
        <v>-</v>
      </c>
      <c r="L408" s="51"/>
    </row>
    <row r="409" spans="11:12">
      <c r="K409" s="51" t="str">
        <f t="shared" si="6"/>
        <v>-</v>
      </c>
      <c r="L409" s="51"/>
    </row>
    <row r="410" spans="11:12">
      <c r="K410" s="51" t="str">
        <f t="shared" si="6"/>
        <v>-</v>
      </c>
      <c r="L410" s="51"/>
    </row>
    <row r="411" spans="11:12">
      <c r="K411" s="51" t="str">
        <f t="shared" si="6"/>
        <v>-</v>
      </c>
      <c r="L411" s="51"/>
    </row>
    <row r="412" spans="11:12">
      <c r="K412" s="51" t="str">
        <f t="shared" si="6"/>
        <v>-</v>
      </c>
      <c r="L412" s="51"/>
    </row>
    <row r="413" spans="11:12">
      <c r="K413" s="51" t="str">
        <f t="shared" si="6"/>
        <v>-</v>
      </c>
      <c r="L413" s="51"/>
    </row>
    <row r="414" spans="11:12">
      <c r="K414" s="51" t="str">
        <f t="shared" si="6"/>
        <v>-</v>
      </c>
      <c r="L414" s="51"/>
    </row>
    <row r="415" spans="11:12">
      <c r="K415" s="51" t="str">
        <f t="shared" si="6"/>
        <v>-</v>
      </c>
      <c r="L415" s="51"/>
    </row>
    <row r="416" spans="11:12">
      <c r="K416" s="51" t="str">
        <f t="shared" si="6"/>
        <v>-</v>
      </c>
      <c r="L416" s="51"/>
    </row>
    <row r="417" spans="11:12">
      <c r="K417" s="51" t="str">
        <f t="shared" si="6"/>
        <v>-</v>
      </c>
      <c r="L417" s="51"/>
    </row>
    <row r="418" spans="11:12">
      <c r="K418" s="51" t="str">
        <f t="shared" si="6"/>
        <v>-</v>
      </c>
      <c r="L418" s="51"/>
    </row>
    <row r="419" spans="11:12">
      <c r="K419" s="51" t="str">
        <f t="shared" si="6"/>
        <v>-</v>
      </c>
      <c r="L419" s="51"/>
    </row>
    <row r="420" spans="11:12">
      <c r="K420" s="51" t="str">
        <f t="shared" si="6"/>
        <v>-</v>
      </c>
      <c r="L420" s="51"/>
    </row>
    <row r="421" spans="11:12">
      <c r="K421" s="51" t="str">
        <f t="shared" si="6"/>
        <v>-</v>
      </c>
      <c r="L421" s="51"/>
    </row>
    <row r="422" spans="11:12">
      <c r="K422" s="51" t="str">
        <f t="shared" si="6"/>
        <v>-</v>
      </c>
      <c r="L422" s="51"/>
    </row>
    <row r="423" spans="11:12">
      <c r="K423" s="51" t="str">
        <f t="shared" si="6"/>
        <v>-</v>
      </c>
      <c r="L423" s="51"/>
    </row>
    <row r="424" spans="11:12">
      <c r="K424" s="51" t="str">
        <f t="shared" si="6"/>
        <v>-</v>
      </c>
      <c r="L424" s="51"/>
    </row>
    <row r="425" spans="11:12">
      <c r="K425" s="51" t="str">
        <f t="shared" si="6"/>
        <v>-</v>
      </c>
      <c r="L425" s="51"/>
    </row>
    <row r="426" spans="11:12">
      <c r="K426" s="51" t="str">
        <f t="shared" si="6"/>
        <v>-</v>
      </c>
      <c r="L426" s="51"/>
    </row>
    <row r="427" spans="11:12">
      <c r="K427" s="51" t="str">
        <f t="shared" si="6"/>
        <v>-</v>
      </c>
      <c r="L427" s="51"/>
    </row>
    <row r="428" spans="11:12">
      <c r="K428" s="51" t="str">
        <f t="shared" si="6"/>
        <v>-</v>
      </c>
      <c r="L428" s="51"/>
    </row>
    <row r="429" spans="11:12">
      <c r="K429" s="51" t="str">
        <f t="shared" si="6"/>
        <v>-</v>
      </c>
      <c r="L429" s="51"/>
    </row>
    <row r="430" spans="11:12">
      <c r="K430" s="51" t="str">
        <f t="shared" si="6"/>
        <v>-</v>
      </c>
      <c r="L430" s="51"/>
    </row>
    <row r="431" spans="11:12">
      <c r="K431" s="51" t="str">
        <f t="shared" si="6"/>
        <v>-</v>
      </c>
      <c r="L431" s="51"/>
    </row>
    <row r="432" spans="11:12">
      <c r="K432" s="51" t="str">
        <f t="shared" si="6"/>
        <v>-</v>
      </c>
      <c r="L432" s="51"/>
    </row>
    <row r="433" spans="11:12">
      <c r="K433" s="51" t="str">
        <f t="shared" si="6"/>
        <v>-</v>
      </c>
      <c r="L433" s="51"/>
    </row>
    <row r="434" spans="11:12">
      <c r="K434" s="51" t="str">
        <f t="shared" si="6"/>
        <v>-</v>
      </c>
      <c r="L434" s="51"/>
    </row>
    <row r="435" spans="11:12">
      <c r="K435" s="51" t="str">
        <f t="shared" si="6"/>
        <v>-</v>
      </c>
      <c r="L435" s="51"/>
    </row>
    <row r="436" spans="11:12">
      <c r="K436" s="51" t="str">
        <f t="shared" si="6"/>
        <v>-</v>
      </c>
      <c r="L436" s="51"/>
    </row>
    <row r="437" spans="11:12">
      <c r="K437" s="51" t="str">
        <f t="shared" si="6"/>
        <v>-</v>
      </c>
      <c r="L437" s="51"/>
    </row>
    <row r="438" spans="11:12">
      <c r="K438" s="51" t="str">
        <f t="shared" si="6"/>
        <v>-</v>
      </c>
      <c r="L438" s="51"/>
    </row>
    <row r="439" spans="11:12">
      <c r="K439" s="51" t="str">
        <f t="shared" si="6"/>
        <v>-</v>
      </c>
      <c r="L439" s="51"/>
    </row>
    <row r="440" spans="11:12">
      <c r="K440" s="51" t="str">
        <f t="shared" si="6"/>
        <v>-</v>
      </c>
      <c r="L440" s="51"/>
    </row>
    <row r="441" spans="11:12">
      <c r="K441" s="51" t="str">
        <f t="shared" si="6"/>
        <v>-</v>
      </c>
      <c r="L441" s="51"/>
    </row>
    <row r="442" spans="11:12">
      <c r="K442" s="51" t="str">
        <f t="shared" si="6"/>
        <v>-</v>
      </c>
      <c r="L442" s="51"/>
    </row>
    <row r="443" spans="11:12">
      <c r="K443" s="51" t="str">
        <f t="shared" si="6"/>
        <v>-</v>
      </c>
      <c r="L443" s="51"/>
    </row>
    <row r="444" spans="11:12">
      <c r="K444" s="51" t="str">
        <f t="shared" si="6"/>
        <v>-</v>
      </c>
      <c r="L444" s="51"/>
    </row>
    <row r="445" spans="11:12">
      <c r="K445" s="51" t="str">
        <f t="shared" si="6"/>
        <v>-</v>
      </c>
      <c r="L445" s="51"/>
    </row>
    <row r="446" spans="11:12">
      <c r="K446" s="51" t="str">
        <f t="shared" si="6"/>
        <v>-</v>
      </c>
      <c r="L446" s="51"/>
    </row>
    <row r="447" spans="11:12">
      <c r="K447" s="51" t="str">
        <f t="shared" si="6"/>
        <v>-</v>
      </c>
      <c r="L447" s="51"/>
    </row>
    <row r="448" spans="11:12">
      <c r="K448" s="51" t="str">
        <f t="shared" si="6"/>
        <v>-</v>
      </c>
      <c r="L448" s="51"/>
    </row>
    <row r="449" spans="11:12">
      <c r="K449" s="51" t="str">
        <f t="shared" si="6"/>
        <v>-</v>
      </c>
      <c r="L449" s="51"/>
    </row>
    <row r="450" spans="11:12">
      <c r="K450" s="51" t="str">
        <f t="shared" si="6"/>
        <v>-</v>
      </c>
      <c r="L450" s="51"/>
    </row>
    <row r="451" spans="11:12">
      <c r="K451" s="51" t="str">
        <f t="shared" si="6"/>
        <v>-</v>
      </c>
      <c r="L451" s="51"/>
    </row>
    <row r="452" spans="11:12">
      <c r="K452" s="51" t="str">
        <f t="shared" si="6"/>
        <v>-</v>
      </c>
      <c r="L452" s="51"/>
    </row>
    <row r="453" spans="11:12">
      <c r="K453" s="51" t="str">
        <f t="shared" si="6"/>
        <v>-</v>
      </c>
      <c r="L453" s="51"/>
    </row>
    <row r="454" spans="11:12">
      <c r="K454" s="51" t="str">
        <f t="shared" si="6"/>
        <v>-</v>
      </c>
      <c r="L454" s="51"/>
    </row>
    <row r="455" spans="11:12">
      <c r="K455" s="51" t="str">
        <f t="shared" si="6"/>
        <v>-</v>
      </c>
      <c r="L455" s="51"/>
    </row>
    <row r="456" spans="11:12">
      <c r="K456" s="51" t="str">
        <f t="shared" si="6"/>
        <v>-</v>
      </c>
      <c r="L456" s="51"/>
    </row>
    <row r="457" spans="11:12">
      <c r="K457" s="51" t="str">
        <f t="shared" si="6"/>
        <v>-</v>
      </c>
      <c r="L457" s="51"/>
    </row>
    <row r="458" spans="11:12">
      <c r="K458" s="51" t="str">
        <f t="shared" si="6"/>
        <v>-</v>
      </c>
      <c r="L458" s="51"/>
    </row>
    <row r="459" spans="11:12">
      <c r="K459" s="51" t="str">
        <f t="shared" si="6"/>
        <v>-</v>
      </c>
      <c r="L459" s="51"/>
    </row>
    <row r="460" spans="11:12">
      <c r="K460" s="51" t="str">
        <f t="shared" si="6"/>
        <v>-</v>
      </c>
      <c r="L460" s="51"/>
    </row>
    <row r="461" spans="11:12">
      <c r="K461" s="51" t="str">
        <f t="shared" ref="K461:K524" si="7">CONCATENATE(I461,"-",J461)</f>
        <v>-</v>
      </c>
      <c r="L461" s="51"/>
    </row>
    <row r="462" spans="11:12">
      <c r="K462" s="51" t="str">
        <f t="shared" si="7"/>
        <v>-</v>
      </c>
      <c r="L462" s="51"/>
    </row>
    <row r="463" spans="11:12">
      <c r="K463" s="51" t="str">
        <f t="shared" si="7"/>
        <v>-</v>
      </c>
      <c r="L463" s="51"/>
    </row>
    <row r="464" spans="11:12">
      <c r="K464" s="51" t="str">
        <f t="shared" si="7"/>
        <v>-</v>
      </c>
      <c r="L464" s="51"/>
    </row>
    <row r="465" spans="11:12">
      <c r="K465" s="51" t="str">
        <f t="shared" si="7"/>
        <v>-</v>
      </c>
      <c r="L465" s="51"/>
    </row>
    <row r="466" spans="11:12">
      <c r="K466" s="51" t="str">
        <f t="shared" si="7"/>
        <v>-</v>
      </c>
      <c r="L466" s="51"/>
    </row>
    <row r="467" spans="11:12">
      <c r="K467" s="51" t="str">
        <f t="shared" si="7"/>
        <v>-</v>
      </c>
      <c r="L467" s="51"/>
    </row>
    <row r="468" spans="11:12">
      <c r="K468" s="51" t="str">
        <f t="shared" si="7"/>
        <v>-</v>
      </c>
      <c r="L468" s="51"/>
    </row>
    <row r="469" spans="11:12">
      <c r="K469" s="51" t="str">
        <f t="shared" si="7"/>
        <v>-</v>
      </c>
      <c r="L469" s="51"/>
    </row>
    <row r="470" spans="11:12">
      <c r="K470" s="51" t="str">
        <f t="shared" si="7"/>
        <v>-</v>
      </c>
      <c r="L470" s="51"/>
    </row>
    <row r="471" spans="11:12">
      <c r="K471" s="51" t="str">
        <f t="shared" si="7"/>
        <v>-</v>
      </c>
      <c r="L471" s="51"/>
    </row>
    <row r="472" spans="11:12">
      <c r="K472" s="51" t="str">
        <f t="shared" si="7"/>
        <v>-</v>
      </c>
      <c r="L472" s="51"/>
    </row>
    <row r="473" spans="11:12">
      <c r="K473" s="51" t="str">
        <f t="shared" si="7"/>
        <v>-</v>
      </c>
      <c r="L473" s="51"/>
    </row>
    <row r="474" spans="11:12">
      <c r="K474" s="51" t="str">
        <f t="shared" si="7"/>
        <v>-</v>
      </c>
      <c r="L474" s="51"/>
    </row>
    <row r="475" spans="11:12">
      <c r="K475" s="51" t="str">
        <f t="shared" si="7"/>
        <v>-</v>
      </c>
      <c r="L475" s="51"/>
    </row>
    <row r="476" spans="11:12">
      <c r="K476" s="51" t="str">
        <f t="shared" si="7"/>
        <v>-</v>
      </c>
      <c r="L476" s="51"/>
    </row>
    <row r="477" spans="11:12">
      <c r="K477" s="51" t="str">
        <f t="shared" si="7"/>
        <v>-</v>
      </c>
      <c r="L477" s="51"/>
    </row>
    <row r="478" spans="11:12">
      <c r="K478" s="51" t="str">
        <f t="shared" si="7"/>
        <v>-</v>
      </c>
      <c r="L478" s="51"/>
    </row>
    <row r="479" spans="11:12">
      <c r="K479" s="51" t="str">
        <f t="shared" si="7"/>
        <v>-</v>
      </c>
      <c r="L479" s="51"/>
    </row>
    <row r="480" spans="11:12">
      <c r="K480" s="51" t="str">
        <f t="shared" si="7"/>
        <v>-</v>
      </c>
      <c r="L480" s="51"/>
    </row>
    <row r="481" spans="11:12">
      <c r="K481" s="51" t="str">
        <f t="shared" si="7"/>
        <v>-</v>
      </c>
      <c r="L481" s="51"/>
    </row>
    <row r="482" spans="11:12">
      <c r="K482" s="51" t="str">
        <f t="shared" si="7"/>
        <v>-</v>
      </c>
      <c r="L482" s="51"/>
    </row>
    <row r="483" spans="11:12">
      <c r="K483" s="51" t="str">
        <f t="shared" si="7"/>
        <v>-</v>
      </c>
      <c r="L483" s="51"/>
    </row>
    <row r="484" spans="11:12">
      <c r="K484" s="51" t="str">
        <f t="shared" si="7"/>
        <v>-</v>
      </c>
      <c r="L484" s="51"/>
    </row>
    <row r="485" spans="11:12">
      <c r="K485" s="51" t="str">
        <f t="shared" si="7"/>
        <v>-</v>
      </c>
      <c r="L485" s="51"/>
    </row>
    <row r="486" spans="11:12">
      <c r="K486" s="51" t="str">
        <f t="shared" si="7"/>
        <v>-</v>
      </c>
      <c r="L486" s="51"/>
    </row>
    <row r="487" spans="11:12">
      <c r="K487" s="51" t="str">
        <f t="shared" si="7"/>
        <v>-</v>
      </c>
      <c r="L487" s="51"/>
    </row>
    <row r="488" spans="11:12">
      <c r="K488" s="51" t="str">
        <f t="shared" si="7"/>
        <v>-</v>
      </c>
      <c r="L488" s="51"/>
    </row>
    <row r="489" spans="11:12">
      <c r="K489" s="51" t="str">
        <f t="shared" si="7"/>
        <v>-</v>
      </c>
      <c r="L489" s="51"/>
    </row>
    <row r="490" spans="11:12">
      <c r="K490" s="51" t="str">
        <f t="shared" si="7"/>
        <v>-</v>
      </c>
      <c r="L490" s="51"/>
    </row>
    <row r="491" spans="11:12">
      <c r="K491" s="51" t="str">
        <f t="shared" si="7"/>
        <v>-</v>
      </c>
      <c r="L491" s="51"/>
    </row>
    <row r="492" spans="11:12">
      <c r="K492" s="51" t="str">
        <f t="shared" si="7"/>
        <v>-</v>
      </c>
      <c r="L492" s="51"/>
    </row>
    <row r="493" spans="11:12">
      <c r="K493" s="51" t="str">
        <f t="shared" si="7"/>
        <v>-</v>
      </c>
      <c r="L493" s="51"/>
    </row>
    <row r="494" spans="11:12">
      <c r="K494" s="51" t="str">
        <f t="shared" si="7"/>
        <v>-</v>
      </c>
      <c r="L494" s="51"/>
    </row>
    <row r="495" spans="11:12">
      <c r="K495" s="51" t="str">
        <f t="shared" si="7"/>
        <v>-</v>
      </c>
      <c r="L495" s="51"/>
    </row>
    <row r="496" spans="11:12">
      <c r="K496" s="51" t="str">
        <f t="shared" si="7"/>
        <v>-</v>
      </c>
      <c r="L496" s="51"/>
    </row>
    <row r="497" spans="11:12">
      <c r="K497" s="51" t="str">
        <f t="shared" si="7"/>
        <v>-</v>
      </c>
      <c r="L497" s="51"/>
    </row>
    <row r="498" spans="11:12">
      <c r="K498" s="51" t="str">
        <f t="shared" si="7"/>
        <v>-</v>
      </c>
      <c r="L498" s="51"/>
    </row>
    <row r="499" spans="11:12">
      <c r="K499" s="51" t="str">
        <f t="shared" si="7"/>
        <v>-</v>
      </c>
      <c r="L499" s="51"/>
    </row>
    <row r="500" spans="11:12">
      <c r="K500" s="51" t="str">
        <f t="shared" si="7"/>
        <v>-</v>
      </c>
      <c r="L500" s="51"/>
    </row>
    <row r="501" spans="11:12">
      <c r="K501" s="51" t="str">
        <f t="shared" si="7"/>
        <v>-</v>
      </c>
      <c r="L501" s="51"/>
    </row>
    <row r="502" spans="11:12">
      <c r="K502" s="51" t="str">
        <f t="shared" si="7"/>
        <v>-</v>
      </c>
      <c r="L502" s="51"/>
    </row>
    <row r="503" spans="11:12">
      <c r="K503" s="51" t="str">
        <f t="shared" si="7"/>
        <v>-</v>
      </c>
      <c r="L503" s="51"/>
    </row>
    <row r="504" spans="11:12">
      <c r="K504" s="51" t="str">
        <f t="shared" si="7"/>
        <v>-</v>
      </c>
      <c r="L504" s="51"/>
    </row>
    <row r="505" spans="11:12">
      <c r="K505" s="51" t="str">
        <f t="shared" si="7"/>
        <v>-</v>
      </c>
      <c r="L505" s="51"/>
    </row>
    <row r="506" spans="11:12">
      <c r="K506" s="51" t="str">
        <f t="shared" si="7"/>
        <v>-</v>
      </c>
      <c r="L506" s="51"/>
    </row>
    <row r="507" spans="11:12">
      <c r="K507" s="51" t="str">
        <f t="shared" si="7"/>
        <v>-</v>
      </c>
      <c r="L507" s="51"/>
    </row>
    <row r="508" spans="11:12">
      <c r="K508" s="51" t="str">
        <f t="shared" si="7"/>
        <v>-</v>
      </c>
      <c r="L508" s="51"/>
    </row>
    <row r="509" spans="11:12">
      <c r="K509" s="51" t="str">
        <f t="shared" si="7"/>
        <v>-</v>
      </c>
      <c r="L509" s="51"/>
    </row>
    <row r="510" spans="11:12">
      <c r="K510" s="51" t="str">
        <f t="shared" si="7"/>
        <v>-</v>
      </c>
      <c r="L510" s="51"/>
    </row>
    <row r="511" spans="11:12">
      <c r="K511" s="51" t="str">
        <f t="shared" si="7"/>
        <v>-</v>
      </c>
      <c r="L511" s="51"/>
    </row>
    <row r="512" spans="11:12">
      <c r="K512" s="51" t="str">
        <f t="shared" si="7"/>
        <v>-</v>
      </c>
      <c r="L512" s="51"/>
    </row>
    <row r="513" spans="11:12">
      <c r="K513" s="51" t="str">
        <f t="shared" si="7"/>
        <v>-</v>
      </c>
      <c r="L513" s="51"/>
    </row>
    <row r="514" spans="11:12">
      <c r="K514" s="51" t="str">
        <f t="shared" si="7"/>
        <v>-</v>
      </c>
      <c r="L514" s="51"/>
    </row>
    <row r="515" spans="11:12">
      <c r="K515" s="51" t="str">
        <f t="shared" si="7"/>
        <v>-</v>
      </c>
      <c r="L515" s="51"/>
    </row>
    <row r="516" spans="11:12">
      <c r="K516" s="51" t="str">
        <f t="shared" si="7"/>
        <v>-</v>
      </c>
      <c r="L516" s="51"/>
    </row>
    <row r="517" spans="11:12">
      <c r="K517" s="51" t="str">
        <f t="shared" si="7"/>
        <v>-</v>
      </c>
      <c r="L517" s="51"/>
    </row>
    <row r="518" spans="11:12">
      <c r="K518" s="51" t="str">
        <f t="shared" si="7"/>
        <v>-</v>
      </c>
      <c r="L518" s="51"/>
    </row>
    <row r="519" spans="11:12">
      <c r="K519" s="51" t="str">
        <f t="shared" si="7"/>
        <v>-</v>
      </c>
      <c r="L519" s="51"/>
    </row>
    <row r="520" spans="11:12">
      <c r="K520" s="51" t="str">
        <f t="shared" si="7"/>
        <v>-</v>
      </c>
      <c r="L520" s="51"/>
    </row>
    <row r="521" spans="11:12">
      <c r="K521" s="51" t="str">
        <f t="shared" si="7"/>
        <v>-</v>
      </c>
      <c r="L521" s="51"/>
    </row>
    <row r="522" spans="11:12">
      <c r="K522" s="51" t="str">
        <f t="shared" si="7"/>
        <v>-</v>
      </c>
      <c r="L522" s="51"/>
    </row>
    <row r="523" spans="11:12">
      <c r="K523" s="51" t="str">
        <f t="shared" si="7"/>
        <v>-</v>
      </c>
      <c r="L523" s="51"/>
    </row>
    <row r="524" spans="11:12">
      <c r="K524" s="51" t="str">
        <f t="shared" si="7"/>
        <v>-</v>
      </c>
      <c r="L524" s="51"/>
    </row>
    <row r="525" spans="11:12">
      <c r="K525" s="51" t="str">
        <f t="shared" ref="K525:K588" si="8">CONCATENATE(I525,"-",J525)</f>
        <v>-</v>
      </c>
      <c r="L525" s="51"/>
    </row>
    <row r="526" spans="11:12">
      <c r="K526" s="51" t="str">
        <f t="shared" si="8"/>
        <v>-</v>
      </c>
      <c r="L526" s="51"/>
    </row>
    <row r="527" spans="11:12">
      <c r="K527" s="51" t="str">
        <f t="shared" si="8"/>
        <v>-</v>
      </c>
      <c r="L527" s="51"/>
    </row>
    <row r="528" spans="11:12">
      <c r="K528" s="51" t="str">
        <f t="shared" si="8"/>
        <v>-</v>
      </c>
      <c r="L528" s="51"/>
    </row>
    <row r="529" spans="11:12">
      <c r="K529" s="51" t="str">
        <f t="shared" si="8"/>
        <v>-</v>
      </c>
      <c r="L529" s="51"/>
    </row>
    <row r="530" spans="11:12">
      <c r="K530" s="51" t="str">
        <f t="shared" si="8"/>
        <v>-</v>
      </c>
      <c r="L530" s="51"/>
    </row>
    <row r="531" spans="11:12">
      <c r="K531" s="51" t="str">
        <f t="shared" si="8"/>
        <v>-</v>
      </c>
      <c r="L531" s="51"/>
    </row>
    <row r="532" spans="11:12">
      <c r="K532" s="51" t="str">
        <f t="shared" si="8"/>
        <v>-</v>
      </c>
      <c r="L532" s="51"/>
    </row>
    <row r="533" spans="11:12">
      <c r="K533" s="51" t="str">
        <f t="shared" si="8"/>
        <v>-</v>
      </c>
      <c r="L533" s="51"/>
    </row>
    <row r="534" spans="11:12">
      <c r="K534" s="51" t="str">
        <f t="shared" si="8"/>
        <v>-</v>
      </c>
      <c r="L534" s="51"/>
    </row>
    <row r="535" spans="11:12">
      <c r="K535" s="51" t="str">
        <f t="shared" si="8"/>
        <v>-</v>
      </c>
      <c r="L535" s="51"/>
    </row>
    <row r="536" spans="11:12">
      <c r="K536" s="51" t="str">
        <f t="shared" si="8"/>
        <v>-</v>
      </c>
      <c r="L536" s="51"/>
    </row>
    <row r="537" spans="11:12">
      <c r="K537" s="51" t="str">
        <f t="shared" si="8"/>
        <v>-</v>
      </c>
      <c r="L537" s="51"/>
    </row>
    <row r="538" spans="11:12">
      <c r="K538" s="51" t="str">
        <f t="shared" si="8"/>
        <v>-</v>
      </c>
      <c r="L538" s="51"/>
    </row>
    <row r="539" spans="11:12">
      <c r="K539" s="51" t="str">
        <f t="shared" si="8"/>
        <v>-</v>
      </c>
      <c r="L539" s="51"/>
    </row>
    <row r="540" spans="11:12">
      <c r="K540" s="51" t="str">
        <f t="shared" si="8"/>
        <v>-</v>
      </c>
      <c r="L540" s="51"/>
    </row>
    <row r="541" spans="11:12">
      <c r="K541" s="51" t="str">
        <f t="shared" si="8"/>
        <v>-</v>
      </c>
      <c r="L541" s="51"/>
    </row>
    <row r="542" spans="11:12">
      <c r="K542" s="51" t="str">
        <f t="shared" si="8"/>
        <v>-</v>
      </c>
      <c r="L542" s="51"/>
    </row>
    <row r="543" spans="11:12">
      <c r="K543" s="51" t="str">
        <f t="shared" si="8"/>
        <v>-</v>
      </c>
      <c r="L543" s="51"/>
    </row>
    <row r="544" spans="11:12">
      <c r="K544" s="51" t="str">
        <f t="shared" si="8"/>
        <v>-</v>
      </c>
      <c r="L544" s="51"/>
    </row>
    <row r="545" spans="11:12">
      <c r="K545" s="51" t="str">
        <f t="shared" si="8"/>
        <v>-</v>
      </c>
      <c r="L545" s="51"/>
    </row>
    <row r="546" spans="11:12">
      <c r="K546" s="51" t="str">
        <f t="shared" si="8"/>
        <v>-</v>
      </c>
      <c r="L546" s="51"/>
    </row>
    <row r="547" spans="11:12">
      <c r="K547" s="51" t="str">
        <f t="shared" si="8"/>
        <v>-</v>
      </c>
      <c r="L547" s="51"/>
    </row>
    <row r="548" spans="11:12">
      <c r="K548" s="51" t="str">
        <f t="shared" si="8"/>
        <v>-</v>
      </c>
      <c r="L548" s="51"/>
    </row>
    <row r="549" spans="11:12">
      <c r="K549" s="51" t="str">
        <f t="shared" si="8"/>
        <v>-</v>
      </c>
      <c r="L549" s="51"/>
    </row>
    <row r="550" spans="11:12">
      <c r="K550" s="51" t="str">
        <f t="shared" si="8"/>
        <v>-</v>
      </c>
      <c r="L550" s="51"/>
    </row>
    <row r="551" spans="11:12">
      <c r="K551" s="51" t="str">
        <f t="shared" si="8"/>
        <v>-</v>
      </c>
      <c r="L551" s="51"/>
    </row>
    <row r="552" spans="11:12">
      <c r="K552" s="51" t="str">
        <f t="shared" si="8"/>
        <v>-</v>
      </c>
      <c r="L552" s="51"/>
    </row>
    <row r="553" spans="11:12">
      <c r="K553" s="51" t="str">
        <f t="shared" si="8"/>
        <v>-</v>
      </c>
      <c r="L553" s="51"/>
    </row>
    <row r="554" spans="11:12">
      <c r="K554" s="51" t="str">
        <f t="shared" si="8"/>
        <v>-</v>
      </c>
      <c r="L554" s="51"/>
    </row>
    <row r="555" spans="11:12">
      <c r="K555" s="51" t="str">
        <f t="shared" si="8"/>
        <v>-</v>
      </c>
      <c r="L555" s="51"/>
    </row>
    <row r="556" spans="11:12">
      <c r="K556" s="51" t="str">
        <f t="shared" si="8"/>
        <v>-</v>
      </c>
      <c r="L556" s="51"/>
    </row>
    <row r="557" spans="11:12">
      <c r="K557" s="51" t="str">
        <f t="shared" si="8"/>
        <v>-</v>
      </c>
      <c r="L557" s="51"/>
    </row>
    <row r="558" spans="11:12">
      <c r="K558" s="51" t="str">
        <f t="shared" si="8"/>
        <v>-</v>
      </c>
      <c r="L558" s="51"/>
    </row>
    <row r="559" spans="11:12">
      <c r="K559" s="51" t="str">
        <f t="shared" si="8"/>
        <v>-</v>
      </c>
      <c r="L559" s="51"/>
    </row>
    <row r="560" spans="11:12">
      <c r="K560" s="51" t="str">
        <f t="shared" si="8"/>
        <v>-</v>
      </c>
      <c r="L560" s="51"/>
    </row>
    <row r="561" spans="11:12">
      <c r="K561" s="51" t="str">
        <f t="shared" si="8"/>
        <v>-</v>
      </c>
      <c r="L561" s="51"/>
    </row>
    <row r="562" spans="11:12">
      <c r="K562" s="51" t="str">
        <f t="shared" si="8"/>
        <v>-</v>
      </c>
      <c r="L562" s="51"/>
    </row>
    <row r="563" spans="11:12">
      <c r="K563" s="51" t="str">
        <f t="shared" si="8"/>
        <v>-</v>
      </c>
      <c r="L563" s="51"/>
    </row>
    <row r="564" spans="11:12">
      <c r="K564" s="51" t="str">
        <f t="shared" si="8"/>
        <v>-</v>
      </c>
      <c r="L564" s="51"/>
    </row>
    <row r="565" spans="11:12">
      <c r="K565" s="51" t="str">
        <f t="shared" si="8"/>
        <v>-</v>
      </c>
      <c r="L565" s="51"/>
    </row>
    <row r="566" spans="11:12">
      <c r="K566" s="51" t="str">
        <f t="shared" si="8"/>
        <v>-</v>
      </c>
      <c r="L566" s="51"/>
    </row>
    <row r="567" spans="11:12">
      <c r="K567" s="51" t="str">
        <f t="shared" si="8"/>
        <v>-</v>
      </c>
      <c r="L567" s="51"/>
    </row>
    <row r="568" spans="11:12">
      <c r="K568" s="51" t="str">
        <f t="shared" si="8"/>
        <v>-</v>
      </c>
      <c r="L568" s="51"/>
    </row>
    <row r="569" spans="11:12">
      <c r="K569" s="51" t="str">
        <f t="shared" si="8"/>
        <v>-</v>
      </c>
      <c r="L569" s="51"/>
    </row>
    <row r="570" spans="11:12">
      <c r="K570" s="51" t="str">
        <f t="shared" si="8"/>
        <v>-</v>
      </c>
      <c r="L570" s="51"/>
    </row>
    <row r="571" spans="11:12">
      <c r="K571" s="51" t="str">
        <f t="shared" si="8"/>
        <v>-</v>
      </c>
      <c r="L571" s="51"/>
    </row>
    <row r="572" spans="11:12">
      <c r="K572" s="51" t="str">
        <f t="shared" si="8"/>
        <v>-</v>
      </c>
      <c r="L572" s="51"/>
    </row>
    <row r="573" spans="11:12">
      <c r="K573" s="51" t="str">
        <f t="shared" si="8"/>
        <v>-</v>
      </c>
      <c r="L573" s="51"/>
    </row>
    <row r="574" spans="11:12">
      <c r="K574" s="51" t="str">
        <f t="shared" si="8"/>
        <v>-</v>
      </c>
      <c r="L574" s="51"/>
    </row>
    <row r="575" spans="11:12">
      <c r="K575" s="51" t="str">
        <f t="shared" si="8"/>
        <v>-</v>
      </c>
      <c r="L575" s="51"/>
    </row>
    <row r="576" spans="11:12">
      <c r="K576" s="51" t="str">
        <f t="shared" si="8"/>
        <v>-</v>
      </c>
      <c r="L576" s="51"/>
    </row>
    <row r="577" spans="11:12">
      <c r="K577" s="51" t="str">
        <f t="shared" si="8"/>
        <v>-</v>
      </c>
      <c r="L577" s="51"/>
    </row>
    <row r="578" spans="11:12">
      <c r="K578" s="51" t="str">
        <f t="shared" si="8"/>
        <v>-</v>
      </c>
      <c r="L578" s="51"/>
    </row>
    <row r="579" spans="11:12">
      <c r="K579" s="51" t="str">
        <f t="shared" si="8"/>
        <v>-</v>
      </c>
      <c r="L579" s="51"/>
    </row>
    <row r="580" spans="11:12">
      <c r="K580" s="51" t="str">
        <f t="shared" si="8"/>
        <v>-</v>
      </c>
      <c r="L580" s="51"/>
    </row>
    <row r="581" spans="11:12">
      <c r="K581" s="51" t="str">
        <f t="shared" si="8"/>
        <v>-</v>
      </c>
      <c r="L581" s="51"/>
    </row>
    <row r="582" spans="11:12">
      <c r="K582" s="51" t="str">
        <f t="shared" si="8"/>
        <v>-</v>
      </c>
      <c r="L582" s="51"/>
    </row>
    <row r="583" spans="11:12">
      <c r="K583" s="51" t="str">
        <f t="shared" si="8"/>
        <v>-</v>
      </c>
      <c r="L583" s="51"/>
    </row>
    <row r="584" spans="11:12">
      <c r="K584" s="51" t="str">
        <f t="shared" si="8"/>
        <v>-</v>
      </c>
      <c r="L584" s="51"/>
    </row>
    <row r="585" spans="11:12">
      <c r="K585" s="51" t="str">
        <f t="shared" si="8"/>
        <v>-</v>
      </c>
      <c r="L585" s="51"/>
    </row>
    <row r="586" spans="11:12">
      <c r="K586" s="51" t="str">
        <f t="shared" si="8"/>
        <v>-</v>
      </c>
      <c r="L586" s="51"/>
    </row>
    <row r="587" spans="11:12">
      <c r="K587" s="51" t="str">
        <f t="shared" si="8"/>
        <v>-</v>
      </c>
      <c r="L587" s="51"/>
    </row>
    <row r="588" spans="11:12">
      <c r="K588" s="51" t="str">
        <f t="shared" si="8"/>
        <v>-</v>
      </c>
      <c r="L588" s="51"/>
    </row>
    <row r="589" spans="11:12">
      <c r="K589" s="51" t="str">
        <f t="shared" ref="K589:K652" si="9">CONCATENATE(I589,"-",J589)</f>
        <v>-</v>
      </c>
      <c r="L589" s="51"/>
    </row>
    <row r="590" spans="11:12">
      <c r="K590" s="51" t="str">
        <f t="shared" si="9"/>
        <v>-</v>
      </c>
      <c r="L590" s="51"/>
    </row>
    <row r="591" spans="11:12">
      <c r="K591" s="51" t="str">
        <f t="shared" si="9"/>
        <v>-</v>
      </c>
      <c r="L591" s="51"/>
    </row>
    <row r="592" spans="11:12">
      <c r="K592" s="51" t="str">
        <f t="shared" si="9"/>
        <v>-</v>
      </c>
      <c r="L592" s="51"/>
    </row>
    <row r="593" spans="11:12">
      <c r="K593" s="51" t="str">
        <f t="shared" si="9"/>
        <v>-</v>
      </c>
      <c r="L593" s="51"/>
    </row>
    <row r="594" spans="11:12">
      <c r="K594" s="51" t="str">
        <f t="shared" si="9"/>
        <v>-</v>
      </c>
      <c r="L594" s="51"/>
    </row>
    <row r="595" spans="11:12">
      <c r="K595" s="51" t="str">
        <f t="shared" si="9"/>
        <v>-</v>
      </c>
      <c r="L595" s="51"/>
    </row>
    <row r="596" spans="11:12">
      <c r="K596" s="51" t="str">
        <f t="shared" si="9"/>
        <v>-</v>
      </c>
      <c r="L596" s="51"/>
    </row>
    <row r="597" spans="11:12">
      <c r="K597" s="51" t="str">
        <f t="shared" si="9"/>
        <v>-</v>
      </c>
      <c r="L597" s="51"/>
    </row>
    <row r="598" spans="11:12">
      <c r="K598" s="51" t="str">
        <f t="shared" si="9"/>
        <v>-</v>
      </c>
      <c r="L598" s="51"/>
    </row>
    <row r="599" spans="11:12">
      <c r="K599" s="51" t="str">
        <f t="shared" si="9"/>
        <v>-</v>
      </c>
      <c r="L599" s="51"/>
    </row>
    <row r="600" spans="11:12">
      <c r="K600" s="51" t="str">
        <f t="shared" si="9"/>
        <v>-</v>
      </c>
      <c r="L600" s="51"/>
    </row>
    <row r="601" spans="11:12">
      <c r="K601" s="51" t="str">
        <f t="shared" si="9"/>
        <v>-</v>
      </c>
      <c r="L601" s="51"/>
    </row>
    <row r="602" spans="11:12">
      <c r="K602" s="51" t="str">
        <f t="shared" si="9"/>
        <v>-</v>
      </c>
      <c r="L602" s="51"/>
    </row>
    <row r="603" spans="11:12">
      <c r="K603" s="51" t="str">
        <f t="shared" si="9"/>
        <v>-</v>
      </c>
      <c r="L603" s="51"/>
    </row>
    <row r="604" spans="11:12">
      <c r="K604" s="51" t="str">
        <f t="shared" si="9"/>
        <v>-</v>
      </c>
      <c r="L604" s="51"/>
    </row>
    <row r="605" spans="11:12">
      <c r="K605" s="51" t="str">
        <f t="shared" si="9"/>
        <v>-</v>
      </c>
      <c r="L605" s="51"/>
    </row>
    <row r="606" spans="11:12">
      <c r="K606" s="51" t="str">
        <f t="shared" si="9"/>
        <v>-</v>
      </c>
      <c r="L606" s="51"/>
    </row>
    <row r="607" spans="11:12">
      <c r="K607" s="51" t="str">
        <f t="shared" si="9"/>
        <v>-</v>
      </c>
      <c r="L607" s="51"/>
    </row>
    <row r="608" spans="11:12">
      <c r="K608" s="51" t="str">
        <f t="shared" si="9"/>
        <v>-</v>
      </c>
      <c r="L608" s="51"/>
    </row>
    <row r="609" spans="11:12">
      <c r="K609" s="51" t="str">
        <f t="shared" si="9"/>
        <v>-</v>
      </c>
      <c r="L609" s="51"/>
    </row>
    <row r="610" spans="11:12">
      <c r="K610" s="51" t="str">
        <f t="shared" si="9"/>
        <v>-</v>
      </c>
      <c r="L610" s="51"/>
    </row>
    <row r="611" spans="11:12">
      <c r="K611" s="51" t="str">
        <f t="shared" si="9"/>
        <v>-</v>
      </c>
      <c r="L611" s="51"/>
    </row>
    <row r="612" spans="11:12">
      <c r="K612" s="51" t="str">
        <f t="shared" si="9"/>
        <v>-</v>
      </c>
      <c r="L612" s="51"/>
    </row>
    <row r="613" spans="11:12">
      <c r="K613" s="51" t="str">
        <f t="shared" si="9"/>
        <v>-</v>
      </c>
      <c r="L613" s="51"/>
    </row>
    <row r="614" spans="11:12">
      <c r="K614" s="51" t="str">
        <f t="shared" si="9"/>
        <v>-</v>
      </c>
      <c r="L614" s="51"/>
    </row>
    <row r="615" spans="11:12">
      <c r="K615" s="51" t="str">
        <f t="shared" si="9"/>
        <v>-</v>
      </c>
      <c r="L615" s="51"/>
    </row>
    <row r="616" spans="11:12">
      <c r="K616" s="51" t="str">
        <f t="shared" si="9"/>
        <v>-</v>
      </c>
      <c r="L616" s="51"/>
    </row>
    <row r="617" spans="11:12">
      <c r="K617" s="51" t="str">
        <f t="shared" si="9"/>
        <v>-</v>
      </c>
      <c r="L617" s="51"/>
    </row>
    <row r="618" spans="11:12">
      <c r="K618" s="51" t="str">
        <f t="shared" si="9"/>
        <v>-</v>
      </c>
      <c r="L618" s="51"/>
    </row>
    <row r="619" spans="11:12">
      <c r="K619" s="51" t="str">
        <f t="shared" si="9"/>
        <v>-</v>
      </c>
      <c r="L619" s="51"/>
    </row>
    <row r="620" spans="11:12">
      <c r="K620" s="51" t="str">
        <f t="shared" si="9"/>
        <v>-</v>
      </c>
      <c r="L620" s="51"/>
    </row>
    <row r="621" spans="11:12">
      <c r="K621" s="51" t="str">
        <f t="shared" si="9"/>
        <v>-</v>
      </c>
      <c r="L621" s="51"/>
    </row>
    <row r="622" spans="11:12">
      <c r="K622" s="51" t="str">
        <f t="shared" si="9"/>
        <v>-</v>
      </c>
      <c r="L622" s="51"/>
    </row>
    <row r="623" spans="11:12">
      <c r="K623" s="51" t="str">
        <f t="shared" si="9"/>
        <v>-</v>
      </c>
      <c r="L623" s="51"/>
    </row>
    <row r="624" spans="11:12">
      <c r="K624" s="51" t="str">
        <f t="shared" si="9"/>
        <v>-</v>
      </c>
      <c r="L624" s="51"/>
    </row>
    <row r="625" spans="11:12">
      <c r="K625" s="51" t="str">
        <f t="shared" si="9"/>
        <v>-</v>
      </c>
      <c r="L625" s="51"/>
    </row>
    <row r="626" spans="11:12">
      <c r="K626" s="51" t="str">
        <f t="shared" si="9"/>
        <v>-</v>
      </c>
      <c r="L626" s="51"/>
    </row>
    <row r="627" spans="11:12">
      <c r="K627" s="51" t="str">
        <f t="shared" si="9"/>
        <v>-</v>
      </c>
      <c r="L627" s="51"/>
    </row>
    <row r="628" spans="11:12">
      <c r="K628" s="51" t="str">
        <f t="shared" si="9"/>
        <v>-</v>
      </c>
      <c r="L628" s="51"/>
    </row>
    <row r="629" spans="11:12">
      <c r="K629" s="51" t="str">
        <f t="shared" si="9"/>
        <v>-</v>
      </c>
      <c r="L629" s="51"/>
    </row>
    <row r="630" spans="11:12">
      <c r="K630" s="51" t="str">
        <f t="shared" si="9"/>
        <v>-</v>
      </c>
      <c r="L630" s="51"/>
    </row>
    <row r="631" spans="11:12">
      <c r="K631" s="51" t="str">
        <f t="shared" si="9"/>
        <v>-</v>
      </c>
      <c r="L631" s="51"/>
    </row>
    <row r="632" spans="11:12">
      <c r="K632" s="51" t="str">
        <f t="shared" si="9"/>
        <v>-</v>
      </c>
      <c r="L632" s="51"/>
    </row>
    <row r="633" spans="11:12">
      <c r="K633" s="51" t="str">
        <f t="shared" si="9"/>
        <v>-</v>
      </c>
      <c r="L633" s="51"/>
    </row>
    <row r="634" spans="11:12">
      <c r="K634" s="51" t="str">
        <f t="shared" si="9"/>
        <v>-</v>
      </c>
      <c r="L634" s="51"/>
    </row>
    <row r="635" spans="11:12">
      <c r="K635" s="51" t="str">
        <f t="shared" si="9"/>
        <v>-</v>
      </c>
      <c r="L635" s="51"/>
    </row>
    <row r="636" spans="11:12">
      <c r="K636" s="51" t="str">
        <f t="shared" si="9"/>
        <v>-</v>
      </c>
      <c r="L636" s="51"/>
    </row>
    <row r="637" spans="11:12">
      <c r="K637" s="51" t="str">
        <f t="shared" si="9"/>
        <v>-</v>
      </c>
      <c r="L637" s="51"/>
    </row>
    <row r="638" spans="11:12">
      <c r="K638" s="51" t="str">
        <f t="shared" si="9"/>
        <v>-</v>
      </c>
      <c r="L638" s="51"/>
    </row>
    <row r="639" spans="11:12">
      <c r="K639" s="51" t="str">
        <f t="shared" si="9"/>
        <v>-</v>
      </c>
      <c r="L639" s="51"/>
    </row>
    <row r="640" spans="11:12">
      <c r="K640" s="51" t="str">
        <f t="shared" si="9"/>
        <v>-</v>
      </c>
      <c r="L640" s="51"/>
    </row>
    <row r="641" spans="11:12">
      <c r="K641" s="51" t="str">
        <f t="shared" si="9"/>
        <v>-</v>
      </c>
      <c r="L641" s="51"/>
    </row>
    <row r="642" spans="11:12">
      <c r="K642" s="51" t="str">
        <f t="shared" si="9"/>
        <v>-</v>
      </c>
      <c r="L642" s="51"/>
    </row>
    <row r="643" spans="11:12">
      <c r="K643" s="51" t="str">
        <f t="shared" si="9"/>
        <v>-</v>
      </c>
      <c r="L643" s="51"/>
    </row>
    <row r="644" spans="11:12">
      <c r="K644" s="51" t="str">
        <f t="shared" si="9"/>
        <v>-</v>
      </c>
      <c r="L644" s="51"/>
    </row>
    <row r="645" spans="11:12">
      <c r="K645" s="51" t="str">
        <f t="shared" si="9"/>
        <v>-</v>
      </c>
      <c r="L645" s="51"/>
    </row>
    <row r="646" spans="11:12">
      <c r="K646" s="51" t="str">
        <f t="shared" si="9"/>
        <v>-</v>
      </c>
      <c r="L646" s="51"/>
    </row>
    <row r="647" spans="11:12">
      <c r="K647" s="51" t="str">
        <f t="shared" si="9"/>
        <v>-</v>
      </c>
      <c r="L647" s="51"/>
    </row>
    <row r="648" spans="11:12">
      <c r="K648" s="51" t="str">
        <f t="shared" si="9"/>
        <v>-</v>
      </c>
      <c r="L648" s="51"/>
    </row>
    <row r="649" spans="11:12">
      <c r="K649" s="51" t="str">
        <f t="shared" si="9"/>
        <v>-</v>
      </c>
      <c r="L649" s="51"/>
    </row>
    <row r="650" spans="11:12">
      <c r="K650" s="51" t="str">
        <f t="shared" si="9"/>
        <v>-</v>
      </c>
      <c r="L650" s="51"/>
    </row>
    <row r="651" spans="11:12">
      <c r="K651" s="51" t="str">
        <f t="shared" si="9"/>
        <v>-</v>
      </c>
      <c r="L651" s="51"/>
    </row>
    <row r="652" spans="11:12">
      <c r="K652" s="51" t="str">
        <f t="shared" si="9"/>
        <v>-</v>
      </c>
      <c r="L652" s="51"/>
    </row>
    <row r="653" spans="11:12">
      <c r="K653" s="51" t="str">
        <f t="shared" ref="K653:K716" si="10">CONCATENATE(I653,"-",J653)</f>
        <v>-</v>
      </c>
      <c r="L653" s="51"/>
    </row>
    <row r="654" spans="11:12">
      <c r="K654" s="51" t="str">
        <f t="shared" si="10"/>
        <v>-</v>
      </c>
      <c r="L654" s="51"/>
    </row>
    <row r="655" spans="11:12">
      <c r="K655" s="51" t="str">
        <f t="shared" si="10"/>
        <v>-</v>
      </c>
      <c r="L655" s="51"/>
    </row>
    <row r="656" spans="11:12">
      <c r="K656" s="51" t="str">
        <f t="shared" si="10"/>
        <v>-</v>
      </c>
      <c r="L656" s="51"/>
    </row>
    <row r="657" spans="11:12">
      <c r="K657" s="51" t="str">
        <f t="shared" si="10"/>
        <v>-</v>
      </c>
      <c r="L657" s="51"/>
    </row>
    <row r="658" spans="11:12">
      <c r="K658" s="51" t="str">
        <f t="shared" si="10"/>
        <v>-</v>
      </c>
      <c r="L658" s="51"/>
    </row>
    <row r="659" spans="11:12">
      <c r="K659" s="51" t="str">
        <f t="shared" si="10"/>
        <v>-</v>
      </c>
      <c r="L659" s="51"/>
    </row>
    <row r="660" spans="11:12">
      <c r="K660" s="51" t="str">
        <f t="shared" si="10"/>
        <v>-</v>
      </c>
      <c r="L660" s="51"/>
    </row>
    <row r="661" spans="11:12">
      <c r="K661" s="51" t="str">
        <f t="shared" si="10"/>
        <v>-</v>
      </c>
      <c r="L661" s="51"/>
    </row>
    <row r="662" spans="11:12">
      <c r="K662" s="51" t="str">
        <f t="shared" si="10"/>
        <v>-</v>
      </c>
      <c r="L662" s="51"/>
    </row>
    <row r="663" spans="11:12">
      <c r="K663" s="51" t="str">
        <f t="shared" si="10"/>
        <v>-</v>
      </c>
      <c r="L663" s="51"/>
    </row>
    <row r="664" spans="11:12">
      <c r="K664" s="51" t="str">
        <f t="shared" si="10"/>
        <v>-</v>
      </c>
      <c r="L664" s="51"/>
    </row>
    <row r="665" spans="11:12">
      <c r="K665" s="51" t="str">
        <f t="shared" si="10"/>
        <v>-</v>
      </c>
      <c r="L665" s="51"/>
    </row>
    <row r="666" spans="11:12">
      <c r="K666" s="51" t="str">
        <f t="shared" si="10"/>
        <v>-</v>
      </c>
      <c r="L666" s="51"/>
    </row>
    <row r="667" spans="11:12">
      <c r="K667" s="51" t="str">
        <f t="shared" si="10"/>
        <v>-</v>
      </c>
      <c r="L667" s="51"/>
    </row>
    <row r="668" spans="11:12">
      <c r="K668" s="51" t="str">
        <f t="shared" si="10"/>
        <v>-</v>
      </c>
      <c r="L668" s="51"/>
    </row>
    <row r="669" spans="11:12">
      <c r="K669" s="51" t="str">
        <f t="shared" si="10"/>
        <v>-</v>
      </c>
      <c r="L669" s="51"/>
    </row>
    <row r="670" spans="11:12">
      <c r="K670" s="51" t="str">
        <f t="shared" si="10"/>
        <v>-</v>
      </c>
      <c r="L670" s="51"/>
    </row>
    <row r="671" spans="11:12">
      <c r="K671" s="51" t="str">
        <f t="shared" si="10"/>
        <v>-</v>
      </c>
      <c r="L671" s="51"/>
    </row>
    <row r="672" spans="11:12">
      <c r="K672" s="51" t="str">
        <f t="shared" si="10"/>
        <v>-</v>
      </c>
      <c r="L672" s="51"/>
    </row>
    <row r="673" spans="11:12">
      <c r="K673" s="51" t="str">
        <f t="shared" si="10"/>
        <v>-</v>
      </c>
      <c r="L673" s="51"/>
    </row>
    <row r="674" spans="11:12">
      <c r="K674" s="51" t="str">
        <f t="shared" si="10"/>
        <v>-</v>
      </c>
      <c r="L674" s="51"/>
    </row>
    <row r="675" spans="11:12">
      <c r="K675" s="51" t="str">
        <f t="shared" si="10"/>
        <v>-</v>
      </c>
      <c r="L675" s="51"/>
    </row>
    <row r="676" spans="11:12">
      <c r="K676" s="51" t="str">
        <f t="shared" si="10"/>
        <v>-</v>
      </c>
      <c r="L676" s="51"/>
    </row>
    <row r="677" spans="11:12">
      <c r="K677" s="51" t="str">
        <f t="shared" si="10"/>
        <v>-</v>
      </c>
      <c r="L677" s="51"/>
    </row>
    <row r="678" spans="11:12">
      <c r="K678" s="51" t="str">
        <f t="shared" si="10"/>
        <v>-</v>
      </c>
      <c r="L678" s="51"/>
    </row>
    <row r="679" spans="11:12">
      <c r="K679" s="51" t="str">
        <f t="shared" si="10"/>
        <v>-</v>
      </c>
      <c r="L679" s="51"/>
    </row>
    <row r="680" spans="11:12">
      <c r="K680" s="51" t="str">
        <f t="shared" si="10"/>
        <v>-</v>
      </c>
      <c r="L680" s="51"/>
    </row>
    <row r="681" spans="11:12">
      <c r="K681" s="51" t="str">
        <f t="shared" si="10"/>
        <v>-</v>
      </c>
      <c r="L681" s="51"/>
    </row>
    <row r="682" spans="11:12">
      <c r="K682" s="51" t="str">
        <f t="shared" si="10"/>
        <v>-</v>
      </c>
      <c r="L682" s="51"/>
    </row>
    <row r="683" spans="11:12">
      <c r="K683" s="51" t="str">
        <f t="shared" si="10"/>
        <v>-</v>
      </c>
      <c r="L683" s="51"/>
    </row>
    <row r="684" spans="11:12">
      <c r="K684" s="51" t="str">
        <f t="shared" si="10"/>
        <v>-</v>
      </c>
      <c r="L684" s="51"/>
    </row>
    <row r="685" spans="11:12">
      <c r="K685" s="51" t="str">
        <f t="shared" si="10"/>
        <v>-</v>
      </c>
      <c r="L685" s="51"/>
    </row>
    <row r="686" spans="11:12">
      <c r="K686" s="51" t="str">
        <f t="shared" si="10"/>
        <v>-</v>
      </c>
      <c r="L686" s="51"/>
    </row>
    <row r="687" spans="11:12">
      <c r="K687" s="51" t="str">
        <f t="shared" si="10"/>
        <v>-</v>
      </c>
      <c r="L687" s="51"/>
    </row>
    <row r="688" spans="11:12">
      <c r="K688" s="51" t="str">
        <f t="shared" si="10"/>
        <v>-</v>
      </c>
      <c r="L688" s="51"/>
    </row>
    <row r="689" spans="11:12">
      <c r="K689" s="51" t="str">
        <f t="shared" si="10"/>
        <v>-</v>
      </c>
      <c r="L689" s="51"/>
    </row>
    <row r="690" spans="11:12">
      <c r="K690" s="51" t="str">
        <f t="shared" si="10"/>
        <v>-</v>
      </c>
      <c r="L690" s="51"/>
    </row>
    <row r="691" spans="11:12">
      <c r="K691" s="51" t="str">
        <f t="shared" si="10"/>
        <v>-</v>
      </c>
      <c r="L691" s="51"/>
    </row>
    <row r="692" spans="11:12">
      <c r="K692" s="51" t="str">
        <f t="shared" si="10"/>
        <v>-</v>
      </c>
      <c r="L692" s="51"/>
    </row>
    <row r="693" spans="11:12">
      <c r="K693" s="51" t="str">
        <f t="shared" si="10"/>
        <v>-</v>
      </c>
      <c r="L693" s="51"/>
    </row>
    <row r="694" spans="11:12">
      <c r="K694" s="51" t="str">
        <f t="shared" si="10"/>
        <v>-</v>
      </c>
      <c r="L694" s="51"/>
    </row>
    <row r="695" spans="11:12">
      <c r="K695" s="51" t="str">
        <f t="shared" si="10"/>
        <v>-</v>
      </c>
      <c r="L695" s="51"/>
    </row>
    <row r="696" spans="11:12">
      <c r="K696" s="51" t="str">
        <f t="shared" si="10"/>
        <v>-</v>
      </c>
      <c r="L696" s="51"/>
    </row>
    <row r="697" spans="11:12">
      <c r="K697" s="51" t="str">
        <f t="shared" si="10"/>
        <v>-</v>
      </c>
      <c r="L697" s="51"/>
    </row>
    <row r="698" spans="11:12">
      <c r="K698" s="51" t="str">
        <f t="shared" si="10"/>
        <v>-</v>
      </c>
      <c r="L698" s="51"/>
    </row>
    <row r="699" spans="11:12">
      <c r="K699" s="51" t="str">
        <f t="shared" si="10"/>
        <v>-</v>
      </c>
      <c r="L699" s="51"/>
    </row>
    <row r="700" spans="11:12">
      <c r="K700" s="51" t="str">
        <f t="shared" si="10"/>
        <v>-</v>
      </c>
      <c r="L700" s="51"/>
    </row>
    <row r="701" spans="11:12">
      <c r="K701" s="51" t="str">
        <f t="shared" si="10"/>
        <v>-</v>
      </c>
      <c r="L701" s="51"/>
    </row>
    <row r="702" spans="11:12">
      <c r="K702" s="51" t="str">
        <f t="shared" si="10"/>
        <v>-</v>
      </c>
      <c r="L702" s="51"/>
    </row>
    <row r="703" spans="11:12">
      <c r="K703" s="51" t="str">
        <f t="shared" si="10"/>
        <v>-</v>
      </c>
      <c r="L703" s="51"/>
    </row>
    <row r="704" spans="11:12">
      <c r="K704" s="51" t="str">
        <f t="shared" si="10"/>
        <v>-</v>
      </c>
      <c r="L704" s="51"/>
    </row>
    <row r="705" spans="11:12">
      <c r="K705" s="51" t="str">
        <f t="shared" si="10"/>
        <v>-</v>
      </c>
      <c r="L705" s="51"/>
    </row>
    <row r="706" spans="11:12">
      <c r="K706" s="51" t="str">
        <f t="shared" si="10"/>
        <v>-</v>
      </c>
      <c r="L706" s="51"/>
    </row>
    <row r="707" spans="11:12">
      <c r="K707" s="51" t="str">
        <f t="shared" si="10"/>
        <v>-</v>
      </c>
      <c r="L707" s="51"/>
    </row>
    <row r="708" spans="11:12">
      <c r="K708" s="51" t="str">
        <f t="shared" si="10"/>
        <v>-</v>
      </c>
      <c r="L708" s="51"/>
    </row>
    <row r="709" spans="11:12">
      <c r="K709" s="51" t="str">
        <f t="shared" si="10"/>
        <v>-</v>
      </c>
      <c r="L709" s="51"/>
    </row>
    <row r="710" spans="11:12">
      <c r="K710" s="51" t="str">
        <f t="shared" si="10"/>
        <v>-</v>
      </c>
      <c r="L710" s="51"/>
    </row>
    <row r="711" spans="11:12">
      <c r="K711" s="51" t="str">
        <f t="shared" si="10"/>
        <v>-</v>
      </c>
      <c r="L711" s="51"/>
    </row>
    <row r="712" spans="11:12">
      <c r="K712" s="51" t="str">
        <f t="shared" si="10"/>
        <v>-</v>
      </c>
      <c r="L712" s="51"/>
    </row>
    <row r="713" spans="11:12">
      <c r="K713" s="51" t="str">
        <f t="shared" si="10"/>
        <v>-</v>
      </c>
      <c r="L713" s="51"/>
    </row>
    <row r="714" spans="11:12">
      <c r="K714" s="51" t="str">
        <f t="shared" si="10"/>
        <v>-</v>
      </c>
      <c r="L714" s="51"/>
    </row>
    <row r="715" spans="11:12">
      <c r="K715" s="51" t="str">
        <f t="shared" si="10"/>
        <v>-</v>
      </c>
      <c r="L715" s="51"/>
    </row>
    <row r="716" spans="11:12">
      <c r="K716" s="51" t="str">
        <f t="shared" si="10"/>
        <v>-</v>
      </c>
      <c r="L716" s="51"/>
    </row>
    <row r="717" spans="11:12">
      <c r="K717" s="51" t="str">
        <f t="shared" ref="K717:K780" si="11">CONCATENATE(I717,"-",J717)</f>
        <v>-</v>
      </c>
      <c r="L717" s="51"/>
    </row>
    <row r="718" spans="11:12">
      <c r="K718" s="51" t="str">
        <f t="shared" si="11"/>
        <v>-</v>
      </c>
      <c r="L718" s="51"/>
    </row>
    <row r="719" spans="11:12">
      <c r="K719" s="51" t="str">
        <f t="shared" si="11"/>
        <v>-</v>
      </c>
      <c r="L719" s="51"/>
    </row>
    <row r="720" spans="11:12">
      <c r="K720" s="51" t="str">
        <f t="shared" si="11"/>
        <v>-</v>
      </c>
      <c r="L720" s="51"/>
    </row>
    <row r="721" spans="11:12">
      <c r="K721" s="51" t="str">
        <f t="shared" si="11"/>
        <v>-</v>
      </c>
      <c r="L721" s="51"/>
    </row>
    <row r="722" spans="11:12">
      <c r="K722" s="51" t="str">
        <f t="shared" si="11"/>
        <v>-</v>
      </c>
      <c r="L722" s="51"/>
    </row>
    <row r="723" spans="11:12">
      <c r="K723" s="51" t="str">
        <f t="shared" si="11"/>
        <v>-</v>
      </c>
      <c r="L723" s="51"/>
    </row>
    <row r="724" spans="11:12">
      <c r="K724" s="51" t="str">
        <f t="shared" si="11"/>
        <v>-</v>
      </c>
      <c r="L724" s="51"/>
    </row>
    <row r="725" spans="11:12">
      <c r="K725" s="51" t="str">
        <f t="shared" si="11"/>
        <v>-</v>
      </c>
      <c r="L725" s="51"/>
    </row>
    <row r="726" spans="11:12">
      <c r="K726" s="51" t="str">
        <f t="shared" si="11"/>
        <v>-</v>
      </c>
      <c r="L726" s="51"/>
    </row>
    <row r="727" spans="11:12">
      <c r="K727" s="51" t="str">
        <f t="shared" si="11"/>
        <v>-</v>
      </c>
      <c r="L727" s="51"/>
    </row>
    <row r="728" spans="11:12">
      <c r="K728" s="51" t="str">
        <f t="shared" si="11"/>
        <v>-</v>
      </c>
      <c r="L728" s="51"/>
    </row>
    <row r="729" spans="11:12">
      <c r="K729" s="51" t="str">
        <f t="shared" si="11"/>
        <v>-</v>
      </c>
      <c r="L729" s="51"/>
    </row>
    <row r="730" spans="11:12">
      <c r="K730" s="51" t="str">
        <f t="shared" si="11"/>
        <v>-</v>
      </c>
      <c r="L730" s="51"/>
    </row>
    <row r="731" spans="11:12">
      <c r="K731" s="51" t="str">
        <f t="shared" si="11"/>
        <v>-</v>
      </c>
      <c r="L731" s="51"/>
    </row>
    <row r="732" spans="11:12">
      <c r="K732" s="51" t="str">
        <f t="shared" si="11"/>
        <v>-</v>
      </c>
      <c r="L732" s="51"/>
    </row>
    <row r="733" spans="11:12">
      <c r="K733" s="51" t="str">
        <f t="shared" si="11"/>
        <v>-</v>
      </c>
      <c r="L733" s="51"/>
    </row>
    <row r="734" spans="11:12">
      <c r="K734" s="51" t="str">
        <f t="shared" si="11"/>
        <v>-</v>
      </c>
      <c r="L734" s="51"/>
    </row>
    <row r="735" spans="11:12">
      <c r="K735" s="51" t="str">
        <f t="shared" si="11"/>
        <v>-</v>
      </c>
      <c r="L735" s="51"/>
    </row>
    <row r="736" spans="11:12">
      <c r="K736" s="51" t="str">
        <f t="shared" si="11"/>
        <v>-</v>
      </c>
      <c r="L736" s="51"/>
    </row>
    <row r="737" spans="11:12">
      <c r="K737" s="51" t="str">
        <f t="shared" si="11"/>
        <v>-</v>
      </c>
      <c r="L737" s="51"/>
    </row>
    <row r="738" spans="11:12">
      <c r="K738" s="51" t="str">
        <f t="shared" si="11"/>
        <v>-</v>
      </c>
      <c r="L738" s="51"/>
    </row>
    <row r="739" spans="11:12">
      <c r="K739" s="51" t="str">
        <f t="shared" si="11"/>
        <v>-</v>
      </c>
      <c r="L739" s="51"/>
    </row>
    <row r="740" spans="11:12">
      <c r="K740" s="51" t="str">
        <f t="shared" si="11"/>
        <v>-</v>
      </c>
      <c r="L740" s="51"/>
    </row>
    <row r="741" spans="11:12">
      <c r="K741" s="51" t="str">
        <f t="shared" si="11"/>
        <v>-</v>
      </c>
      <c r="L741" s="51"/>
    </row>
    <row r="742" spans="11:12">
      <c r="K742" s="51" t="str">
        <f t="shared" si="11"/>
        <v>-</v>
      </c>
      <c r="L742" s="51"/>
    </row>
    <row r="743" spans="11:12">
      <c r="K743" s="51" t="str">
        <f t="shared" si="11"/>
        <v>-</v>
      </c>
      <c r="L743" s="51"/>
    </row>
    <row r="744" spans="11:12">
      <c r="K744" s="51" t="str">
        <f t="shared" si="11"/>
        <v>-</v>
      </c>
      <c r="L744" s="51"/>
    </row>
    <row r="745" spans="11:12">
      <c r="K745" s="51" t="str">
        <f t="shared" si="11"/>
        <v>-</v>
      </c>
      <c r="L745" s="51"/>
    </row>
    <row r="746" spans="11:12">
      <c r="K746" s="51" t="str">
        <f t="shared" si="11"/>
        <v>-</v>
      </c>
      <c r="L746" s="51"/>
    </row>
    <row r="747" spans="11:12">
      <c r="K747" s="51" t="str">
        <f t="shared" si="11"/>
        <v>-</v>
      </c>
      <c r="L747" s="51"/>
    </row>
    <row r="748" spans="11:12">
      <c r="K748" s="51" t="str">
        <f t="shared" si="11"/>
        <v>-</v>
      </c>
      <c r="L748" s="51"/>
    </row>
    <row r="749" spans="11:12">
      <c r="K749" s="51" t="str">
        <f t="shared" si="11"/>
        <v>-</v>
      </c>
      <c r="L749" s="51"/>
    </row>
    <row r="750" spans="11:12">
      <c r="K750" s="51" t="str">
        <f t="shared" si="11"/>
        <v>-</v>
      </c>
      <c r="L750" s="51"/>
    </row>
    <row r="751" spans="11:12">
      <c r="K751" s="51" t="str">
        <f t="shared" si="11"/>
        <v>-</v>
      </c>
      <c r="L751" s="51"/>
    </row>
    <row r="752" spans="11:12">
      <c r="K752" s="51" t="str">
        <f t="shared" si="11"/>
        <v>-</v>
      </c>
      <c r="L752" s="51"/>
    </row>
    <row r="753" spans="11:12">
      <c r="K753" s="51" t="str">
        <f t="shared" si="11"/>
        <v>-</v>
      </c>
      <c r="L753" s="51"/>
    </row>
    <row r="754" spans="11:12">
      <c r="K754" s="51" t="str">
        <f t="shared" si="11"/>
        <v>-</v>
      </c>
      <c r="L754" s="51"/>
    </row>
    <row r="755" spans="11:12">
      <c r="K755" s="51" t="str">
        <f t="shared" si="11"/>
        <v>-</v>
      </c>
      <c r="L755" s="51"/>
    </row>
    <row r="756" spans="11:12">
      <c r="K756" s="51" t="str">
        <f t="shared" si="11"/>
        <v>-</v>
      </c>
      <c r="L756" s="51"/>
    </row>
    <row r="757" spans="11:12">
      <c r="K757" s="51" t="str">
        <f t="shared" si="11"/>
        <v>-</v>
      </c>
      <c r="L757" s="51"/>
    </row>
    <row r="758" spans="11:12">
      <c r="K758" s="51" t="str">
        <f t="shared" si="11"/>
        <v>-</v>
      </c>
      <c r="L758" s="51"/>
    </row>
    <row r="759" spans="11:12">
      <c r="K759" s="51" t="str">
        <f t="shared" si="11"/>
        <v>-</v>
      </c>
      <c r="L759" s="51"/>
    </row>
    <row r="760" spans="11:12">
      <c r="K760" s="51" t="str">
        <f t="shared" si="11"/>
        <v>-</v>
      </c>
      <c r="L760" s="51"/>
    </row>
    <row r="761" spans="11:12">
      <c r="K761" s="51" t="str">
        <f t="shared" si="11"/>
        <v>-</v>
      </c>
      <c r="L761" s="51"/>
    </row>
    <row r="762" spans="11:12">
      <c r="K762" s="51" t="str">
        <f t="shared" si="11"/>
        <v>-</v>
      </c>
      <c r="L762" s="51"/>
    </row>
    <row r="763" spans="11:12">
      <c r="K763" s="51" t="str">
        <f t="shared" si="11"/>
        <v>-</v>
      </c>
      <c r="L763" s="51"/>
    </row>
    <row r="764" spans="11:12">
      <c r="K764" s="51" t="str">
        <f t="shared" si="11"/>
        <v>-</v>
      </c>
      <c r="L764" s="51"/>
    </row>
    <row r="765" spans="11:12">
      <c r="K765" s="51" t="str">
        <f t="shared" si="11"/>
        <v>-</v>
      </c>
      <c r="L765" s="51"/>
    </row>
    <row r="766" spans="11:12">
      <c r="K766" s="51" t="str">
        <f t="shared" si="11"/>
        <v>-</v>
      </c>
      <c r="L766" s="51"/>
    </row>
    <row r="767" spans="11:12">
      <c r="K767" s="51" t="str">
        <f t="shared" si="11"/>
        <v>-</v>
      </c>
      <c r="L767" s="51"/>
    </row>
    <row r="768" spans="11:12">
      <c r="K768" s="51" t="str">
        <f t="shared" si="11"/>
        <v>-</v>
      </c>
      <c r="L768" s="51"/>
    </row>
    <row r="769" spans="11:12">
      <c r="K769" s="51" t="str">
        <f t="shared" si="11"/>
        <v>-</v>
      </c>
      <c r="L769" s="51"/>
    </row>
    <row r="770" spans="11:12">
      <c r="K770" s="51" t="str">
        <f t="shared" si="11"/>
        <v>-</v>
      </c>
      <c r="L770" s="51"/>
    </row>
    <row r="771" spans="11:12">
      <c r="K771" s="51" t="str">
        <f t="shared" si="11"/>
        <v>-</v>
      </c>
      <c r="L771" s="51"/>
    </row>
    <row r="772" spans="11:12">
      <c r="K772" s="51" t="str">
        <f t="shared" si="11"/>
        <v>-</v>
      </c>
      <c r="L772" s="51"/>
    </row>
    <row r="773" spans="11:12">
      <c r="K773" s="51" t="str">
        <f t="shared" si="11"/>
        <v>-</v>
      </c>
      <c r="L773" s="51"/>
    </row>
    <row r="774" spans="11:12">
      <c r="K774" s="51" t="str">
        <f t="shared" si="11"/>
        <v>-</v>
      </c>
      <c r="L774" s="51"/>
    </row>
    <row r="775" spans="11:12">
      <c r="K775" s="51" t="str">
        <f t="shared" si="11"/>
        <v>-</v>
      </c>
      <c r="L775" s="51"/>
    </row>
    <row r="776" spans="11:12">
      <c r="K776" s="51" t="str">
        <f t="shared" si="11"/>
        <v>-</v>
      </c>
      <c r="L776" s="51"/>
    </row>
    <row r="777" spans="11:12">
      <c r="K777" s="51" t="str">
        <f t="shared" si="11"/>
        <v>-</v>
      </c>
      <c r="L777" s="51"/>
    </row>
    <row r="778" spans="11:12">
      <c r="K778" s="51" t="str">
        <f t="shared" si="11"/>
        <v>-</v>
      </c>
      <c r="L778" s="51"/>
    </row>
    <row r="779" spans="11:12">
      <c r="K779" s="51" t="str">
        <f t="shared" si="11"/>
        <v>-</v>
      </c>
      <c r="L779" s="51"/>
    </row>
    <row r="780" spans="11:12">
      <c r="K780" s="51" t="str">
        <f t="shared" si="11"/>
        <v>-</v>
      </c>
      <c r="L780" s="51"/>
    </row>
    <row r="781" spans="11:12">
      <c r="K781" s="51" t="str">
        <f t="shared" ref="K781:K844" si="12">CONCATENATE(I781,"-",J781)</f>
        <v>-</v>
      </c>
      <c r="L781" s="51"/>
    </row>
    <row r="782" spans="11:12">
      <c r="K782" s="51" t="str">
        <f t="shared" si="12"/>
        <v>-</v>
      </c>
      <c r="L782" s="51"/>
    </row>
    <row r="783" spans="11:12">
      <c r="K783" s="51" t="str">
        <f t="shared" si="12"/>
        <v>-</v>
      </c>
      <c r="L783" s="51"/>
    </row>
    <row r="784" spans="11:12">
      <c r="K784" s="51" t="str">
        <f t="shared" si="12"/>
        <v>-</v>
      </c>
      <c r="L784" s="51"/>
    </row>
    <row r="785" spans="11:12">
      <c r="K785" s="51" t="str">
        <f t="shared" si="12"/>
        <v>-</v>
      </c>
      <c r="L785" s="51"/>
    </row>
    <row r="786" spans="11:12">
      <c r="K786" s="51" t="str">
        <f t="shared" si="12"/>
        <v>-</v>
      </c>
      <c r="L786" s="51"/>
    </row>
    <row r="787" spans="11:12">
      <c r="K787" s="51" t="str">
        <f t="shared" si="12"/>
        <v>-</v>
      </c>
      <c r="L787" s="51"/>
    </row>
    <row r="788" spans="11:12">
      <c r="K788" s="51" t="str">
        <f t="shared" si="12"/>
        <v>-</v>
      </c>
      <c r="L788" s="51"/>
    </row>
    <row r="789" spans="11:12">
      <c r="K789" s="51" t="str">
        <f t="shared" si="12"/>
        <v>-</v>
      </c>
      <c r="L789" s="51"/>
    </row>
    <row r="790" spans="11:12">
      <c r="K790" s="51" t="str">
        <f t="shared" si="12"/>
        <v>-</v>
      </c>
      <c r="L790" s="51"/>
    </row>
    <row r="791" spans="11:12">
      <c r="K791" s="51" t="str">
        <f t="shared" si="12"/>
        <v>-</v>
      </c>
      <c r="L791" s="51"/>
    </row>
    <row r="792" spans="11:12">
      <c r="K792" s="51" t="str">
        <f t="shared" si="12"/>
        <v>-</v>
      </c>
      <c r="L792" s="51"/>
    </row>
    <row r="793" spans="11:12">
      <c r="K793" s="51" t="str">
        <f t="shared" si="12"/>
        <v>-</v>
      </c>
      <c r="L793" s="51"/>
    </row>
    <row r="794" spans="11:12">
      <c r="K794" s="51" t="str">
        <f t="shared" si="12"/>
        <v>-</v>
      </c>
      <c r="L794" s="51"/>
    </row>
    <row r="795" spans="11:12">
      <c r="K795" s="51" t="str">
        <f t="shared" si="12"/>
        <v>-</v>
      </c>
      <c r="L795" s="51"/>
    </row>
    <row r="796" spans="11:12">
      <c r="K796" s="51" t="str">
        <f t="shared" si="12"/>
        <v>-</v>
      </c>
      <c r="L796" s="51"/>
    </row>
    <row r="797" spans="11:12">
      <c r="K797" s="51" t="str">
        <f t="shared" si="12"/>
        <v>-</v>
      </c>
      <c r="L797" s="51"/>
    </row>
    <row r="798" spans="11:12">
      <c r="K798" s="51" t="str">
        <f t="shared" si="12"/>
        <v>-</v>
      </c>
      <c r="L798" s="51"/>
    </row>
    <row r="799" spans="11:12">
      <c r="K799" s="51" t="str">
        <f t="shared" si="12"/>
        <v>-</v>
      </c>
      <c r="L799" s="51"/>
    </row>
    <row r="800" spans="11:12">
      <c r="K800" s="51" t="str">
        <f t="shared" si="12"/>
        <v>-</v>
      </c>
      <c r="L800" s="51"/>
    </row>
    <row r="801" spans="11:12">
      <c r="K801" s="51" t="str">
        <f t="shared" si="12"/>
        <v>-</v>
      </c>
      <c r="L801" s="51"/>
    </row>
    <row r="802" spans="11:12">
      <c r="K802" s="51" t="str">
        <f t="shared" si="12"/>
        <v>-</v>
      </c>
      <c r="L802" s="51"/>
    </row>
    <row r="803" spans="11:12">
      <c r="K803" s="51" t="str">
        <f t="shared" si="12"/>
        <v>-</v>
      </c>
      <c r="L803" s="51"/>
    </row>
    <row r="804" spans="11:12">
      <c r="K804" s="51" t="str">
        <f t="shared" si="12"/>
        <v>-</v>
      </c>
      <c r="L804" s="51"/>
    </row>
    <row r="805" spans="11:12">
      <c r="K805" s="51" t="str">
        <f t="shared" si="12"/>
        <v>-</v>
      </c>
      <c r="L805" s="51"/>
    </row>
    <row r="806" spans="11:12">
      <c r="K806" s="51" t="str">
        <f t="shared" si="12"/>
        <v>-</v>
      </c>
      <c r="L806" s="51"/>
    </row>
    <row r="807" spans="11:12">
      <c r="K807" s="51" t="str">
        <f t="shared" si="12"/>
        <v>-</v>
      </c>
      <c r="L807" s="51"/>
    </row>
    <row r="808" spans="11:12">
      <c r="K808" s="51" t="str">
        <f t="shared" si="12"/>
        <v>-</v>
      </c>
      <c r="L808" s="51"/>
    </row>
    <row r="809" spans="11:12">
      <c r="K809" s="51" t="str">
        <f t="shared" si="12"/>
        <v>-</v>
      </c>
      <c r="L809" s="51"/>
    </row>
    <row r="810" spans="11:12">
      <c r="K810" s="51" t="str">
        <f t="shared" si="12"/>
        <v>-</v>
      </c>
      <c r="L810" s="51"/>
    </row>
    <row r="811" spans="11:12">
      <c r="K811" s="51" t="str">
        <f t="shared" si="12"/>
        <v>-</v>
      </c>
      <c r="L811" s="51"/>
    </row>
    <row r="812" spans="11:12">
      <c r="K812" s="51" t="str">
        <f t="shared" si="12"/>
        <v>-</v>
      </c>
      <c r="L812" s="51"/>
    </row>
    <row r="813" spans="11:12">
      <c r="K813" s="51" t="str">
        <f t="shared" si="12"/>
        <v>-</v>
      </c>
      <c r="L813" s="51"/>
    </row>
    <row r="814" spans="11:12">
      <c r="K814" s="51" t="str">
        <f t="shared" si="12"/>
        <v>-</v>
      </c>
      <c r="L814" s="51"/>
    </row>
    <row r="815" spans="11:12">
      <c r="K815" s="51" t="str">
        <f t="shared" si="12"/>
        <v>-</v>
      </c>
      <c r="L815" s="51"/>
    </row>
    <row r="816" spans="11:12">
      <c r="K816" s="51" t="str">
        <f t="shared" si="12"/>
        <v>-</v>
      </c>
      <c r="L816" s="51"/>
    </row>
    <row r="817" spans="11:12">
      <c r="K817" s="51" t="str">
        <f t="shared" si="12"/>
        <v>-</v>
      </c>
      <c r="L817" s="51"/>
    </row>
    <row r="818" spans="11:12">
      <c r="K818" s="51" t="str">
        <f t="shared" si="12"/>
        <v>-</v>
      </c>
      <c r="L818" s="51"/>
    </row>
    <row r="819" spans="11:12">
      <c r="K819" s="51" t="str">
        <f t="shared" si="12"/>
        <v>-</v>
      </c>
      <c r="L819" s="51"/>
    </row>
    <row r="820" spans="11:12">
      <c r="K820" s="51" t="str">
        <f t="shared" si="12"/>
        <v>-</v>
      </c>
      <c r="L820" s="51"/>
    </row>
    <row r="821" spans="11:12">
      <c r="K821" s="51" t="str">
        <f t="shared" si="12"/>
        <v>-</v>
      </c>
      <c r="L821" s="51"/>
    </row>
    <row r="822" spans="11:12">
      <c r="K822" s="51" t="str">
        <f t="shared" si="12"/>
        <v>-</v>
      </c>
      <c r="L822" s="51"/>
    </row>
    <row r="823" spans="11:12">
      <c r="K823" s="51" t="str">
        <f t="shared" si="12"/>
        <v>-</v>
      </c>
      <c r="L823" s="51"/>
    </row>
    <row r="824" spans="11:12">
      <c r="K824" s="51" t="str">
        <f t="shared" si="12"/>
        <v>-</v>
      </c>
      <c r="L824" s="51"/>
    </row>
    <row r="825" spans="11:12">
      <c r="K825" s="51" t="str">
        <f t="shared" si="12"/>
        <v>-</v>
      </c>
      <c r="L825" s="51"/>
    </row>
    <row r="826" spans="11:12">
      <c r="K826" s="51" t="str">
        <f t="shared" si="12"/>
        <v>-</v>
      </c>
      <c r="L826" s="51"/>
    </row>
    <row r="827" spans="11:12">
      <c r="K827" s="51" t="str">
        <f t="shared" si="12"/>
        <v>-</v>
      </c>
      <c r="L827" s="51"/>
    </row>
    <row r="828" spans="11:12">
      <c r="K828" s="51" t="str">
        <f t="shared" si="12"/>
        <v>-</v>
      </c>
      <c r="L828" s="51"/>
    </row>
    <row r="829" spans="11:12">
      <c r="K829" s="51" t="str">
        <f t="shared" si="12"/>
        <v>-</v>
      </c>
      <c r="L829" s="51"/>
    </row>
    <row r="830" spans="11:12">
      <c r="K830" s="51" t="str">
        <f t="shared" si="12"/>
        <v>-</v>
      </c>
      <c r="L830" s="51"/>
    </row>
    <row r="831" spans="11:12">
      <c r="K831" s="51" t="str">
        <f t="shared" si="12"/>
        <v>-</v>
      </c>
      <c r="L831" s="51"/>
    </row>
    <row r="832" spans="11:12">
      <c r="K832" s="51" t="str">
        <f t="shared" si="12"/>
        <v>-</v>
      </c>
      <c r="L832" s="51"/>
    </row>
    <row r="833" spans="11:12">
      <c r="K833" s="51" t="str">
        <f t="shared" si="12"/>
        <v>-</v>
      </c>
      <c r="L833" s="51"/>
    </row>
    <row r="834" spans="11:12">
      <c r="K834" s="51" t="str">
        <f t="shared" si="12"/>
        <v>-</v>
      </c>
      <c r="L834" s="51"/>
    </row>
    <row r="835" spans="11:12">
      <c r="K835" s="51" t="str">
        <f t="shared" si="12"/>
        <v>-</v>
      </c>
      <c r="L835" s="51"/>
    </row>
    <row r="836" spans="11:12">
      <c r="K836" s="51" t="str">
        <f t="shared" si="12"/>
        <v>-</v>
      </c>
      <c r="L836" s="51"/>
    </row>
    <row r="837" spans="11:12">
      <c r="K837" s="51" t="str">
        <f t="shared" si="12"/>
        <v>-</v>
      </c>
      <c r="L837" s="51"/>
    </row>
    <row r="838" spans="11:12">
      <c r="K838" s="51" t="str">
        <f t="shared" si="12"/>
        <v>-</v>
      </c>
      <c r="L838" s="51"/>
    </row>
    <row r="839" spans="11:12">
      <c r="K839" s="51" t="str">
        <f t="shared" si="12"/>
        <v>-</v>
      </c>
      <c r="L839" s="51"/>
    </row>
    <row r="840" spans="11:12">
      <c r="K840" s="51" t="str">
        <f t="shared" si="12"/>
        <v>-</v>
      </c>
      <c r="L840" s="51"/>
    </row>
    <row r="841" spans="11:12">
      <c r="K841" s="51" t="str">
        <f t="shared" si="12"/>
        <v>-</v>
      </c>
      <c r="L841" s="51"/>
    </row>
    <row r="842" spans="11:12">
      <c r="K842" s="51" t="str">
        <f t="shared" si="12"/>
        <v>-</v>
      </c>
      <c r="L842" s="51"/>
    </row>
    <row r="843" spans="11:12">
      <c r="K843" s="51" t="str">
        <f t="shared" si="12"/>
        <v>-</v>
      </c>
      <c r="L843" s="51"/>
    </row>
    <row r="844" spans="11:12">
      <c r="K844" s="51" t="str">
        <f t="shared" si="12"/>
        <v>-</v>
      </c>
      <c r="L844" s="51"/>
    </row>
    <row r="845" spans="11:12">
      <c r="K845" s="51" t="str">
        <f t="shared" ref="K845:K908" si="13">CONCATENATE(I845,"-",J845)</f>
        <v>-</v>
      </c>
      <c r="L845" s="51"/>
    </row>
    <row r="846" spans="11:12">
      <c r="K846" s="51" t="str">
        <f t="shared" si="13"/>
        <v>-</v>
      </c>
      <c r="L846" s="51"/>
    </row>
    <row r="847" spans="11:12">
      <c r="K847" s="51" t="str">
        <f t="shared" si="13"/>
        <v>-</v>
      </c>
      <c r="L847" s="51"/>
    </row>
    <row r="848" spans="11:12">
      <c r="K848" s="51" t="str">
        <f t="shared" si="13"/>
        <v>-</v>
      </c>
      <c r="L848" s="51"/>
    </row>
    <row r="849" spans="11:12">
      <c r="K849" s="51" t="str">
        <f t="shared" si="13"/>
        <v>-</v>
      </c>
      <c r="L849" s="51"/>
    </row>
    <row r="850" spans="11:12">
      <c r="K850" s="51" t="str">
        <f t="shared" si="13"/>
        <v>-</v>
      </c>
      <c r="L850" s="51"/>
    </row>
    <row r="851" spans="11:12">
      <c r="K851" s="51" t="str">
        <f t="shared" si="13"/>
        <v>-</v>
      </c>
      <c r="L851" s="51"/>
    </row>
    <row r="852" spans="11:12">
      <c r="K852" s="51" t="str">
        <f t="shared" si="13"/>
        <v>-</v>
      </c>
      <c r="L852" s="51"/>
    </row>
    <row r="853" spans="11:12">
      <c r="K853" s="51" t="str">
        <f t="shared" si="13"/>
        <v>-</v>
      </c>
      <c r="L853" s="51"/>
    </row>
    <row r="854" spans="11:12">
      <c r="K854" s="51" t="str">
        <f t="shared" si="13"/>
        <v>-</v>
      </c>
      <c r="L854" s="51"/>
    </row>
    <row r="855" spans="11:12">
      <c r="K855" s="51" t="str">
        <f t="shared" si="13"/>
        <v>-</v>
      </c>
      <c r="L855" s="51"/>
    </row>
    <row r="856" spans="11:12">
      <c r="K856" s="51" t="str">
        <f t="shared" si="13"/>
        <v>-</v>
      </c>
      <c r="L856" s="51"/>
    </row>
    <row r="857" spans="11:12">
      <c r="K857" s="51" t="str">
        <f t="shared" si="13"/>
        <v>-</v>
      </c>
      <c r="L857" s="51"/>
    </row>
    <row r="858" spans="11:12">
      <c r="K858" s="51" t="str">
        <f t="shared" si="13"/>
        <v>-</v>
      </c>
      <c r="L858" s="51"/>
    </row>
    <row r="859" spans="11:12">
      <c r="K859" s="51" t="str">
        <f t="shared" si="13"/>
        <v>-</v>
      </c>
      <c r="L859" s="51"/>
    </row>
    <row r="860" spans="11:12">
      <c r="K860" s="51" t="str">
        <f t="shared" si="13"/>
        <v>-</v>
      </c>
      <c r="L860" s="51"/>
    </row>
    <row r="861" spans="11:12">
      <c r="K861" s="51" t="str">
        <f t="shared" si="13"/>
        <v>-</v>
      </c>
      <c r="L861" s="51"/>
    </row>
    <row r="862" spans="11:12">
      <c r="K862" s="51" t="str">
        <f t="shared" si="13"/>
        <v>-</v>
      </c>
      <c r="L862" s="51"/>
    </row>
    <row r="863" spans="11:12">
      <c r="K863" s="51" t="str">
        <f t="shared" si="13"/>
        <v>-</v>
      </c>
      <c r="L863" s="51"/>
    </row>
    <row r="864" spans="11:12">
      <c r="K864" s="51" t="str">
        <f t="shared" si="13"/>
        <v>-</v>
      </c>
      <c r="L864" s="51"/>
    </row>
    <row r="865" spans="11:12">
      <c r="K865" s="51" t="str">
        <f t="shared" si="13"/>
        <v>-</v>
      </c>
      <c r="L865" s="51"/>
    </row>
    <row r="866" spans="11:12">
      <c r="K866" s="51" t="str">
        <f t="shared" si="13"/>
        <v>-</v>
      </c>
      <c r="L866" s="51"/>
    </row>
    <row r="867" spans="11:12">
      <c r="K867" s="51" t="str">
        <f t="shared" si="13"/>
        <v>-</v>
      </c>
      <c r="L867" s="51"/>
    </row>
    <row r="868" spans="11:12">
      <c r="K868" s="51" t="str">
        <f t="shared" si="13"/>
        <v>-</v>
      </c>
      <c r="L868" s="51"/>
    </row>
    <row r="869" spans="11:12">
      <c r="K869" s="51" t="str">
        <f t="shared" si="13"/>
        <v>-</v>
      </c>
      <c r="L869" s="51"/>
    </row>
    <row r="870" spans="11:12">
      <c r="K870" s="51" t="str">
        <f t="shared" si="13"/>
        <v>-</v>
      </c>
      <c r="L870" s="51"/>
    </row>
    <row r="871" spans="11:12">
      <c r="K871" s="51" t="str">
        <f t="shared" si="13"/>
        <v>-</v>
      </c>
      <c r="L871" s="51"/>
    </row>
    <row r="872" spans="11:12">
      <c r="K872" s="51" t="str">
        <f t="shared" si="13"/>
        <v>-</v>
      </c>
      <c r="L872" s="51"/>
    </row>
    <row r="873" spans="11:12">
      <c r="K873" s="51" t="str">
        <f t="shared" si="13"/>
        <v>-</v>
      </c>
      <c r="L873" s="51"/>
    </row>
    <row r="874" spans="11:12">
      <c r="K874" s="51" t="str">
        <f t="shared" si="13"/>
        <v>-</v>
      </c>
      <c r="L874" s="51"/>
    </row>
    <row r="875" spans="11:12">
      <c r="K875" s="51" t="str">
        <f t="shared" si="13"/>
        <v>-</v>
      </c>
      <c r="L875" s="51"/>
    </row>
    <row r="876" spans="11:12">
      <c r="K876" s="51" t="str">
        <f t="shared" si="13"/>
        <v>-</v>
      </c>
      <c r="L876" s="51"/>
    </row>
    <row r="877" spans="11:12">
      <c r="K877" s="51" t="str">
        <f t="shared" si="13"/>
        <v>-</v>
      </c>
      <c r="L877" s="51"/>
    </row>
    <row r="878" spans="11:12">
      <c r="K878" s="51" t="str">
        <f t="shared" si="13"/>
        <v>-</v>
      </c>
      <c r="L878" s="51"/>
    </row>
    <row r="879" spans="11:12">
      <c r="K879" s="51" t="str">
        <f t="shared" si="13"/>
        <v>-</v>
      </c>
      <c r="L879" s="51"/>
    </row>
    <row r="880" spans="11:12">
      <c r="K880" s="51" t="str">
        <f t="shared" si="13"/>
        <v>-</v>
      </c>
      <c r="L880" s="51"/>
    </row>
    <row r="881" spans="11:12">
      <c r="K881" s="51" t="str">
        <f t="shared" si="13"/>
        <v>-</v>
      </c>
      <c r="L881" s="51"/>
    </row>
    <row r="882" spans="11:12">
      <c r="K882" s="51" t="str">
        <f t="shared" si="13"/>
        <v>-</v>
      </c>
      <c r="L882" s="51"/>
    </row>
    <row r="883" spans="11:12">
      <c r="K883" s="51" t="str">
        <f t="shared" si="13"/>
        <v>-</v>
      </c>
      <c r="L883" s="51"/>
    </row>
    <row r="884" spans="11:12">
      <c r="K884" s="51" t="str">
        <f t="shared" si="13"/>
        <v>-</v>
      </c>
      <c r="L884" s="51"/>
    </row>
    <row r="885" spans="11:12">
      <c r="K885" s="51" t="str">
        <f t="shared" si="13"/>
        <v>-</v>
      </c>
      <c r="L885" s="51"/>
    </row>
    <row r="886" spans="11:12">
      <c r="K886" s="51" t="str">
        <f t="shared" si="13"/>
        <v>-</v>
      </c>
      <c r="L886" s="51"/>
    </row>
    <row r="887" spans="11:12">
      <c r="K887" s="51" t="str">
        <f t="shared" si="13"/>
        <v>-</v>
      </c>
      <c r="L887" s="51"/>
    </row>
    <row r="888" spans="11:12">
      <c r="K888" s="51" t="str">
        <f t="shared" si="13"/>
        <v>-</v>
      </c>
      <c r="L888" s="51"/>
    </row>
    <row r="889" spans="11:12">
      <c r="K889" s="51" t="str">
        <f t="shared" si="13"/>
        <v>-</v>
      </c>
      <c r="L889" s="51"/>
    </row>
    <row r="890" spans="11:12">
      <c r="K890" s="51" t="str">
        <f t="shared" si="13"/>
        <v>-</v>
      </c>
      <c r="L890" s="51"/>
    </row>
    <row r="891" spans="11:12">
      <c r="K891" s="51" t="str">
        <f t="shared" si="13"/>
        <v>-</v>
      </c>
      <c r="L891" s="51"/>
    </row>
    <row r="892" spans="11:12">
      <c r="K892" s="51" t="str">
        <f t="shared" si="13"/>
        <v>-</v>
      </c>
      <c r="L892" s="51"/>
    </row>
    <row r="893" spans="11:12">
      <c r="K893" s="51" t="str">
        <f t="shared" si="13"/>
        <v>-</v>
      </c>
      <c r="L893" s="51"/>
    </row>
    <row r="894" spans="11:12">
      <c r="K894" s="51" t="str">
        <f t="shared" si="13"/>
        <v>-</v>
      </c>
      <c r="L894" s="51"/>
    </row>
    <row r="895" spans="11:12">
      <c r="K895" s="51" t="str">
        <f t="shared" si="13"/>
        <v>-</v>
      </c>
      <c r="L895" s="51"/>
    </row>
    <row r="896" spans="11:12">
      <c r="K896" s="51" t="str">
        <f t="shared" si="13"/>
        <v>-</v>
      </c>
      <c r="L896" s="51"/>
    </row>
    <row r="897" spans="11:12">
      <c r="K897" s="51" t="str">
        <f t="shared" si="13"/>
        <v>-</v>
      </c>
      <c r="L897" s="51"/>
    </row>
    <row r="898" spans="11:12">
      <c r="K898" s="51" t="str">
        <f t="shared" si="13"/>
        <v>-</v>
      </c>
      <c r="L898" s="51"/>
    </row>
    <row r="899" spans="11:12">
      <c r="K899" s="51" t="str">
        <f t="shared" si="13"/>
        <v>-</v>
      </c>
      <c r="L899" s="51"/>
    </row>
    <row r="900" spans="11:12">
      <c r="K900" s="51" t="str">
        <f t="shared" si="13"/>
        <v>-</v>
      </c>
      <c r="L900" s="51"/>
    </row>
    <row r="901" spans="11:12">
      <c r="K901" s="51" t="str">
        <f t="shared" si="13"/>
        <v>-</v>
      </c>
      <c r="L901" s="51"/>
    </row>
    <row r="902" spans="11:12">
      <c r="K902" s="51" t="str">
        <f t="shared" si="13"/>
        <v>-</v>
      </c>
      <c r="L902" s="51"/>
    </row>
    <row r="903" spans="11:12">
      <c r="K903" s="51" t="str">
        <f t="shared" si="13"/>
        <v>-</v>
      </c>
      <c r="L903" s="51"/>
    </row>
    <row r="904" spans="11:12">
      <c r="K904" s="51" t="str">
        <f t="shared" si="13"/>
        <v>-</v>
      </c>
      <c r="L904" s="51"/>
    </row>
    <row r="905" spans="11:12">
      <c r="K905" s="51" t="str">
        <f t="shared" si="13"/>
        <v>-</v>
      </c>
      <c r="L905" s="51"/>
    </row>
    <row r="906" spans="11:12">
      <c r="K906" s="51" t="str">
        <f t="shared" si="13"/>
        <v>-</v>
      </c>
      <c r="L906" s="51"/>
    </row>
    <row r="907" spans="11:12">
      <c r="K907" s="51" t="str">
        <f t="shared" si="13"/>
        <v>-</v>
      </c>
      <c r="L907" s="51"/>
    </row>
    <row r="908" spans="11:12">
      <c r="K908" s="51" t="str">
        <f t="shared" si="13"/>
        <v>-</v>
      </c>
      <c r="L908" s="51"/>
    </row>
    <row r="909" spans="11:12">
      <c r="K909" s="51" t="str">
        <f t="shared" ref="K909:K972" si="14">CONCATENATE(I909,"-",J909)</f>
        <v>-</v>
      </c>
      <c r="L909" s="51"/>
    </row>
    <row r="910" spans="11:12">
      <c r="K910" s="51" t="str">
        <f t="shared" si="14"/>
        <v>-</v>
      </c>
      <c r="L910" s="51"/>
    </row>
    <row r="911" spans="11:12">
      <c r="K911" s="51" t="str">
        <f t="shared" si="14"/>
        <v>-</v>
      </c>
      <c r="L911" s="51"/>
    </row>
    <row r="912" spans="11:12">
      <c r="K912" s="51" t="str">
        <f t="shared" si="14"/>
        <v>-</v>
      </c>
      <c r="L912" s="51"/>
    </row>
    <row r="913" spans="11:12">
      <c r="K913" s="51" t="str">
        <f t="shared" si="14"/>
        <v>-</v>
      </c>
      <c r="L913" s="51"/>
    </row>
    <row r="914" spans="11:12">
      <c r="K914" s="51" t="str">
        <f t="shared" si="14"/>
        <v>-</v>
      </c>
      <c r="L914" s="51"/>
    </row>
    <row r="915" spans="11:12">
      <c r="K915" s="51" t="str">
        <f t="shared" si="14"/>
        <v>-</v>
      </c>
      <c r="L915" s="51"/>
    </row>
    <row r="916" spans="11:12">
      <c r="K916" s="51" t="str">
        <f t="shared" si="14"/>
        <v>-</v>
      </c>
      <c r="L916" s="51"/>
    </row>
    <row r="917" spans="11:12">
      <c r="K917" s="51" t="str">
        <f t="shared" si="14"/>
        <v>-</v>
      </c>
      <c r="L917" s="51"/>
    </row>
    <row r="918" spans="11:12">
      <c r="K918" s="51" t="str">
        <f t="shared" si="14"/>
        <v>-</v>
      </c>
      <c r="L918" s="51"/>
    </row>
    <row r="919" spans="11:12">
      <c r="K919" s="51" t="str">
        <f t="shared" si="14"/>
        <v>-</v>
      </c>
      <c r="L919" s="51"/>
    </row>
    <row r="920" spans="11:12">
      <c r="K920" s="51" t="str">
        <f t="shared" si="14"/>
        <v>-</v>
      </c>
      <c r="L920" s="51"/>
    </row>
    <row r="921" spans="11:12">
      <c r="K921" s="51" t="str">
        <f t="shared" si="14"/>
        <v>-</v>
      </c>
      <c r="L921" s="51"/>
    </row>
    <row r="922" spans="11:12">
      <c r="K922" s="51" t="str">
        <f t="shared" si="14"/>
        <v>-</v>
      </c>
      <c r="L922" s="51"/>
    </row>
    <row r="923" spans="11:12">
      <c r="K923" s="51" t="str">
        <f t="shared" si="14"/>
        <v>-</v>
      </c>
      <c r="L923" s="51"/>
    </row>
    <row r="924" spans="11:12">
      <c r="K924" s="51" t="str">
        <f t="shared" si="14"/>
        <v>-</v>
      </c>
      <c r="L924" s="51"/>
    </row>
    <row r="925" spans="11:12">
      <c r="K925" s="51" t="str">
        <f t="shared" si="14"/>
        <v>-</v>
      </c>
      <c r="L925" s="51"/>
    </row>
    <row r="926" spans="11:12">
      <c r="K926" s="51" t="str">
        <f t="shared" si="14"/>
        <v>-</v>
      </c>
      <c r="L926" s="51"/>
    </row>
    <row r="927" spans="11:12">
      <c r="K927" s="51" t="str">
        <f t="shared" si="14"/>
        <v>-</v>
      </c>
      <c r="L927" s="51"/>
    </row>
    <row r="928" spans="11:12">
      <c r="K928" s="51" t="str">
        <f t="shared" si="14"/>
        <v>-</v>
      </c>
      <c r="L928" s="51"/>
    </row>
    <row r="929" spans="11:12">
      <c r="K929" s="51" t="str">
        <f t="shared" si="14"/>
        <v>-</v>
      </c>
      <c r="L929" s="51"/>
    </row>
    <row r="930" spans="11:12">
      <c r="K930" s="51" t="str">
        <f t="shared" si="14"/>
        <v>-</v>
      </c>
      <c r="L930" s="51"/>
    </row>
    <row r="931" spans="11:12">
      <c r="K931" s="51" t="str">
        <f t="shared" si="14"/>
        <v>-</v>
      </c>
      <c r="L931" s="51"/>
    </row>
    <row r="932" spans="11:12">
      <c r="K932" s="51" t="str">
        <f t="shared" si="14"/>
        <v>-</v>
      </c>
      <c r="L932" s="51"/>
    </row>
    <row r="933" spans="11:12">
      <c r="K933" s="51" t="str">
        <f t="shared" si="14"/>
        <v>-</v>
      </c>
      <c r="L933" s="51"/>
    </row>
    <row r="934" spans="11:12">
      <c r="K934" s="51" t="str">
        <f t="shared" si="14"/>
        <v>-</v>
      </c>
      <c r="L934" s="51"/>
    </row>
    <row r="935" spans="11:12">
      <c r="K935" s="51" t="str">
        <f t="shared" si="14"/>
        <v>-</v>
      </c>
      <c r="L935" s="51"/>
    </row>
    <row r="936" spans="11:12">
      <c r="K936" s="51" t="str">
        <f t="shared" si="14"/>
        <v>-</v>
      </c>
      <c r="L936" s="51"/>
    </row>
    <row r="937" spans="11:12">
      <c r="K937" s="51" t="str">
        <f t="shared" si="14"/>
        <v>-</v>
      </c>
      <c r="L937" s="51"/>
    </row>
    <row r="938" spans="11:12">
      <c r="K938" s="51" t="str">
        <f t="shared" si="14"/>
        <v>-</v>
      </c>
      <c r="L938" s="51"/>
    </row>
    <row r="939" spans="11:12">
      <c r="K939" s="51" t="str">
        <f t="shared" si="14"/>
        <v>-</v>
      </c>
      <c r="L939" s="51"/>
    </row>
    <row r="940" spans="11:12">
      <c r="K940" s="51" t="str">
        <f t="shared" si="14"/>
        <v>-</v>
      </c>
      <c r="L940" s="51"/>
    </row>
    <row r="941" spans="11:12">
      <c r="K941" s="51" t="str">
        <f t="shared" si="14"/>
        <v>-</v>
      </c>
      <c r="L941" s="51"/>
    </row>
    <row r="942" spans="11:12">
      <c r="K942" s="51" t="str">
        <f t="shared" si="14"/>
        <v>-</v>
      </c>
      <c r="L942" s="51"/>
    </row>
    <row r="943" spans="11:12">
      <c r="K943" s="51" t="str">
        <f t="shared" si="14"/>
        <v>-</v>
      </c>
      <c r="L943" s="51"/>
    </row>
    <row r="944" spans="11:12">
      <c r="K944" s="51" t="str">
        <f t="shared" si="14"/>
        <v>-</v>
      </c>
      <c r="L944" s="51"/>
    </row>
    <row r="945" spans="11:12">
      <c r="K945" s="51" t="str">
        <f t="shared" si="14"/>
        <v>-</v>
      </c>
      <c r="L945" s="51"/>
    </row>
    <row r="946" spans="11:12">
      <c r="K946" s="51" t="str">
        <f t="shared" si="14"/>
        <v>-</v>
      </c>
      <c r="L946" s="51"/>
    </row>
    <row r="947" spans="11:12">
      <c r="K947" s="51" t="str">
        <f t="shared" si="14"/>
        <v>-</v>
      </c>
      <c r="L947" s="51"/>
    </row>
    <row r="948" spans="11:12">
      <c r="K948" s="51" t="str">
        <f t="shared" si="14"/>
        <v>-</v>
      </c>
      <c r="L948" s="51"/>
    </row>
    <row r="949" spans="11:12">
      <c r="K949" s="51" t="str">
        <f t="shared" si="14"/>
        <v>-</v>
      </c>
      <c r="L949" s="51"/>
    </row>
    <row r="950" spans="11:12">
      <c r="K950" s="51" t="str">
        <f t="shared" si="14"/>
        <v>-</v>
      </c>
      <c r="L950" s="51"/>
    </row>
    <row r="951" spans="11:12">
      <c r="K951" s="51" t="str">
        <f t="shared" si="14"/>
        <v>-</v>
      </c>
      <c r="L951" s="51"/>
    </row>
    <row r="952" spans="11:12">
      <c r="K952" s="51" t="str">
        <f t="shared" si="14"/>
        <v>-</v>
      </c>
      <c r="L952" s="51"/>
    </row>
    <row r="953" spans="11:12">
      <c r="K953" s="51" t="str">
        <f t="shared" si="14"/>
        <v>-</v>
      </c>
      <c r="L953" s="51"/>
    </row>
    <row r="954" spans="11:12">
      <c r="K954" s="51" t="str">
        <f t="shared" si="14"/>
        <v>-</v>
      </c>
      <c r="L954" s="51"/>
    </row>
    <row r="955" spans="11:12">
      <c r="K955" s="51" t="str">
        <f t="shared" si="14"/>
        <v>-</v>
      </c>
      <c r="L955" s="51"/>
    </row>
    <row r="956" spans="11:12">
      <c r="K956" s="51" t="str">
        <f t="shared" si="14"/>
        <v>-</v>
      </c>
      <c r="L956" s="51"/>
    </row>
    <row r="957" spans="11:12">
      <c r="K957" s="51" t="str">
        <f t="shared" si="14"/>
        <v>-</v>
      </c>
      <c r="L957" s="51"/>
    </row>
    <row r="958" spans="11:12">
      <c r="K958" s="51" t="str">
        <f t="shared" si="14"/>
        <v>-</v>
      </c>
      <c r="L958" s="51"/>
    </row>
    <row r="959" spans="11:12">
      <c r="K959" s="51" t="str">
        <f t="shared" si="14"/>
        <v>-</v>
      </c>
      <c r="L959" s="51"/>
    </row>
    <row r="960" spans="11:12">
      <c r="K960" s="51" t="str">
        <f t="shared" si="14"/>
        <v>-</v>
      </c>
      <c r="L960" s="51"/>
    </row>
    <row r="961" spans="11:12">
      <c r="K961" s="51" t="str">
        <f t="shared" si="14"/>
        <v>-</v>
      </c>
      <c r="L961" s="51"/>
    </row>
    <row r="962" spans="11:12">
      <c r="K962" s="51" t="str">
        <f t="shared" si="14"/>
        <v>-</v>
      </c>
      <c r="L962" s="51"/>
    </row>
    <row r="963" spans="11:12">
      <c r="K963" s="51" t="str">
        <f t="shared" si="14"/>
        <v>-</v>
      </c>
      <c r="L963" s="51"/>
    </row>
    <row r="964" spans="11:12">
      <c r="K964" s="51" t="str">
        <f t="shared" si="14"/>
        <v>-</v>
      </c>
      <c r="L964" s="51"/>
    </row>
    <row r="965" spans="11:12">
      <c r="K965" s="51" t="str">
        <f t="shared" si="14"/>
        <v>-</v>
      </c>
      <c r="L965" s="51"/>
    </row>
    <row r="966" spans="11:12">
      <c r="K966" s="51" t="str">
        <f t="shared" si="14"/>
        <v>-</v>
      </c>
      <c r="L966" s="51"/>
    </row>
    <row r="967" spans="11:12">
      <c r="K967" s="51" t="str">
        <f t="shared" si="14"/>
        <v>-</v>
      </c>
      <c r="L967" s="51"/>
    </row>
    <row r="968" spans="11:12">
      <c r="K968" s="51" t="str">
        <f t="shared" si="14"/>
        <v>-</v>
      </c>
      <c r="L968" s="51"/>
    </row>
    <row r="969" spans="11:12">
      <c r="K969" s="51" t="str">
        <f t="shared" si="14"/>
        <v>-</v>
      </c>
      <c r="L969" s="51"/>
    </row>
    <row r="970" spans="11:12">
      <c r="K970" s="51" t="str">
        <f t="shared" si="14"/>
        <v>-</v>
      </c>
      <c r="L970" s="51"/>
    </row>
    <row r="971" spans="11:12">
      <c r="K971" s="51" t="str">
        <f t="shared" si="14"/>
        <v>-</v>
      </c>
      <c r="L971" s="51"/>
    </row>
    <row r="972" spans="11:12">
      <c r="K972" s="51" t="str">
        <f t="shared" si="14"/>
        <v>-</v>
      </c>
      <c r="L972" s="51"/>
    </row>
    <row r="973" spans="11:12">
      <c r="K973" s="51" t="str">
        <f t="shared" ref="K973:K1036" si="15">CONCATENATE(I973,"-",J973)</f>
        <v>-</v>
      </c>
      <c r="L973" s="51"/>
    </row>
    <row r="974" spans="11:12">
      <c r="K974" s="51" t="str">
        <f t="shared" si="15"/>
        <v>-</v>
      </c>
      <c r="L974" s="51"/>
    </row>
    <row r="975" spans="11:12">
      <c r="K975" s="51" t="str">
        <f t="shared" si="15"/>
        <v>-</v>
      </c>
      <c r="L975" s="51"/>
    </row>
    <row r="976" spans="11:12">
      <c r="K976" s="51" t="str">
        <f t="shared" si="15"/>
        <v>-</v>
      </c>
      <c r="L976" s="51"/>
    </row>
    <row r="977" spans="11:12">
      <c r="K977" s="51" t="str">
        <f t="shared" si="15"/>
        <v>-</v>
      </c>
      <c r="L977" s="51"/>
    </row>
    <row r="978" spans="11:12">
      <c r="K978" s="51" t="str">
        <f t="shared" si="15"/>
        <v>-</v>
      </c>
      <c r="L978" s="51"/>
    </row>
    <row r="979" spans="11:12">
      <c r="K979" s="51" t="str">
        <f t="shared" si="15"/>
        <v>-</v>
      </c>
      <c r="L979" s="51"/>
    </row>
    <row r="980" spans="11:12">
      <c r="K980" s="51" t="str">
        <f t="shared" si="15"/>
        <v>-</v>
      </c>
      <c r="L980" s="51"/>
    </row>
    <row r="981" spans="11:12">
      <c r="K981" s="51" t="str">
        <f t="shared" si="15"/>
        <v>-</v>
      </c>
      <c r="L981" s="51"/>
    </row>
    <row r="982" spans="11:12">
      <c r="K982" s="51" t="str">
        <f t="shared" si="15"/>
        <v>-</v>
      </c>
      <c r="L982" s="51"/>
    </row>
    <row r="983" spans="11:12">
      <c r="K983" s="51" t="str">
        <f t="shared" si="15"/>
        <v>-</v>
      </c>
      <c r="L983" s="51"/>
    </row>
    <row r="984" spans="11:12">
      <c r="K984" s="51" t="str">
        <f t="shared" si="15"/>
        <v>-</v>
      </c>
      <c r="L984" s="51"/>
    </row>
    <row r="985" spans="11:12">
      <c r="K985" s="51" t="str">
        <f t="shared" si="15"/>
        <v>-</v>
      </c>
      <c r="L985" s="51"/>
    </row>
    <row r="986" spans="11:12">
      <c r="K986" s="51" t="str">
        <f t="shared" si="15"/>
        <v>-</v>
      </c>
      <c r="L986" s="51"/>
    </row>
    <row r="987" spans="11:12">
      <c r="K987" s="51" t="str">
        <f t="shared" si="15"/>
        <v>-</v>
      </c>
      <c r="L987" s="51"/>
    </row>
    <row r="988" spans="11:12">
      <c r="K988" s="51" t="str">
        <f t="shared" si="15"/>
        <v>-</v>
      </c>
      <c r="L988" s="51"/>
    </row>
    <row r="989" spans="11:12">
      <c r="K989" s="51" t="str">
        <f t="shared" si="15"/>
        <v>-</v>
      </c>
      <c r="L989" s="51"/>
    </row>
    <row r="990" spans="11:12">
      <c r="K990" s="51" t="str">
        <f t="shared" si="15"/>
        <v>-</v>
      </c>
      <c r="L990" s="51"/>
    </row>
    <row r="991" spans="11:12">
      <c r="K991" s="51" t="str">
        <f t="shared" si="15"/>
        <v>-</v>
      </c>
      <c r="L991" s="51"/>
    </row>
    <row r="992" spans="11:12">
      <c r="K992" s="51" t="str">
        <f t="shared" si="15"/>
        <v>-</v>
      </c>
      <c r="L992" s="51"/>
    </row>
    <row r="993" spans="11:12">
      <c r="K993" s="51" t="str">
        <f t="shared" si="15"/>
        <v>-</v>
      </c>
      <c r="L993" s="51"/>
    </row>
    <row r="994" spans="11:12">
      <c r="K994" s="51" t="str">
        <f t="shared" si="15"/>
        <v>-</v>
      </c>
      <c r="L994" s="51"/>
    </row>
    <row r="995" spans="11:12">
      <c r="K995" s="51" t="str">
        <f t="shared" si="15"/>
        <v>-</v>
      </c>
      <c r="L995" s="51"/>
    </row>
    <row r="996" spans="11:12">
      <c r="K996" s="51" t="str">
        <f t="shared" si="15"/>
        <v>-</v>
      </c>
      <c r="L996" s="51"/>
    </row>
    <row r="997" spans="11:12">
      <c r="K997" s="51" t="str">
        <f t="shared" si="15"/>
        <v>-</v>
      </c>
      <c r="L997" s="51"/>
    </row>
    <row r="998" spans="11:12">
      <c r="K998" s="51" t="str">
        <f t="shared" si="15"/>
        <v>-</v>
      </c>
      <c r="L998" s="51"/>
    </row>
    <row r="999" spans="11:12">
      <c r="K999" s="51" t="str">
        <f t="shared" si="15"/>
        <v>-</v>
      </c>
      <c r="L999" s="51"/>
    </row>
    <row r="1000" spans="11:12">
      <c r="K1000" s="51" t="str">
        <f t="shared" si="15"/>
        <v>-</v>
      </c>
      <c r="L1000" s="51"/>
    </row>
    <row r="1001" spans="11:12">
      <c r="K1001" s="51" t="str">
        <f t="shared" si="15"/>
        <v>-</v>
      </c>
      <c r="L1001" s="51"/>
    </row>
    <row r="1002" spans="11:12">
      <c r="K1002" s="51" t="str">
        <f t="shared" si="15"/>
        <v>-</v>
      </c>
      <c r="L1002" s="51"/>
    </row>
    <row r="1003" spans="11:12">
      <c r="K1003" s="51" t="str">
        <f t="shared" si="15"/>
        <v>-</v>
      </c>
      <c r="L1003" s="51"/>
    </row>
    <row r="1004" spans="11:12">
      <c r="K1004" s="51" t="str">
        <f t="shared" si="15"/>
        <v>-</v>
      </c>
      <c r="L1004" s="51"/>
    </row>
    <row r="1005" spans="11:12">
      <c r="K1005" s="51" t="str">
        <f t="shared" si="15"/>
        <v>-</v>
      </c>
      <c r="L1005" s="51"/>
    </row>
    <row r="1006" spans="11:12">
      <c r="K1006" s="51" t="str">
        <f t="shared" si="15"/>
        <v>-</v>
      </c>
      <c r="L1006" s="51"/>
    </row>
    <row r="1007" spans="11:12">
      <c r="K1007" s="51" t="str">
        <f t="shared" si="15"/>
        <v>-</v>
      </c>
      <c r="L1007" s="51"/>
    </row>
    <row r="1008" spans="11:12">
      <c r="K1008" s="51" t="str">
        <f t="shared" si="15"/>
        <v>-</v>
      </c>
      <c r="L1008" s="51"/>
    </row>
    <row r="1009" spans="11:12">
      <c r="K1009" s="51" t="str">
        <f t="shared" si="15"/>
        <v>-</v>
      </c>
      <c r="L1009" s="51"/>
    </row>
    <row r="1010" spans="11:12">
      <c r="K1010" s="51" t="str">
        <f t="shared" si="15"/>
        <v>-</v>
      </c>
      <c r="L1010" s="51"/>
    </row>
    <row r="1011" spans="11:12">
      <c r="K1011" s="51" t="str">
        <f t="shared" si="15"/>
        <v>-</v>
      </c>
      <c r="L1011" s="51"/>
    </row>
    <row r="1012" spans="11:12">
      <c r="K1012" s="51" t="str">
        <f t="shared" si="15"/>
        <v>-</v>
      </c>
      <c r="L1012" s="51"/>
    </row>
    <row r="1013" spans="11:12">
      <c r="K1013" s="51" t="str">
        <f t="shared" si="15"/>
        <v>-</v>
      </c>
      <c r="L1013" s="51"/>
    </row>
    <row r="1014" spans="11:12">
      <c r="K1014" s="51" t="str">
        <f t="shared" si="15"/>
        <v>-</v>
      </c>
      <c r="L1014" s="51"/>
    </row>
    <row r="1015" spans="11:12">
      <c r="K1015" s="51" t="str">
        <f t="shared" si="15"/>
        <v>-</v>
      </c>
      <c r="L1015" s="51"/>
    </row>
    <row r="1016" spans="11:12">
      <c r="K1016" s="51" t="str">
        <f t="shared" si="15"/>
        <v>-</v>
      </c>
      <c r="L1016" s="51"/>
    </row>
    <row r="1017" spans="11:12">
      <c r="K1017" s="51" t="str">
        <f t="shared" si="15"/>
        <v>-</v>
      </c>
      <c r="L1017" s="51"/>
    </row>
    <row r="1018" spans="11:12">
      <c r="K1018" s="51" t="str">
        <f t="shared" si="15"/>
        <v>-</v>
      </c>
      <c r="L1018" s="51"/>
    </row>
    <row r="1019" spans="11:12">
      <c r="K1019" s="51" t="str">
        <f t="shared" si="15"/>
        <v>-</v>
      </c>
      <c r="L1019" s="51"/>
    </row>
    <row r="1020" spans="11:12">
      <c r="K1020" s="51" t="str">
        <f t="shared" si="15"/>
        <v>-</v>
      </c>
      <c r="L1020" s="51"/>
    </row>
    <row r="1021" spans="11:12">
      <c r="K1021" s="51" t="str">
        <f t="shared" si="15"/>
        <v>-</v>
      </c>
      <c r="L1021" s="51"/>
    </row>
    <row r="1022" spans="11:12">
      <c r="K1022" s="51" t="str">
        <f t="shared" si="15"/>
        <v>-</v>
      </c>
      <c r="L1022" s="51"/>
    </row>
    <row r="1023" spans="11:12">
      <c r="K1023" s="51" t="str">
        <f t="shared" si="15"/>
        <v>-</v>
      </c>
      <c r="L1023" s="51"/>
    </row>
    <row r="1024" spans="11:12">
      <c r="K1024" s="51" t="str">
        <f t="shared" si="15"/>
        <v>-</v>
      </c>
      <c r="L1024" s="51"/>
    </row>
    <row r="1025" spans="11:12">
      <c r="K1025" s="51" t="str">
        <f t="shared" si="15"/>
        <v>-</v>
      </c>
      <c r="L1025" s="51"/>
    </row>
    <row r="1026" spans="11:12">
      <c r="K1026" s="51" t="str">
        <f t="shared" si="15"/>
        <v>-</v>
      </c>
      <c r="L1026" s="51"/>
    </row>
    <row r="1027" spans="11:12">
      <c r="K1027" s="51" t="str">
        <f t="shared" si="15"/>
        <v>-</v>
      </c>
      <c r="L1027" s="51"/>
    </row>
    <row r="1028" spans="11:12">
      <c r="K1028" s="51" t="str">
        <f t="shared" si="15"/>
        <v>-</v>
      </c>
      <c r="L1028" s="51"/>
    </row>
    <row r="1029" spans="11:12">
      <c r="K1029" s="51" t="str">
        <f t="shared" si="15"/>
        <v>-</v>
      </c>
      <c r="L1029" s="51"/>
    </row>
    <row r="1030" spans="11:12">
      <c r="K1030" s="51" t="str">
        <f t="shared" si="15"/>
        <v>-</v>
      </c>
      <c r="L1030" s="51"/>
    </row>
    <row r="1031" spans="11:12">
      <c r="K1031" s="51" t="str">
        <f t="shared" si="15"/>
        <v>-</v>
      </c>
      <c r="L1031" s="51"/>
    </row>
    <row r="1032" spans="11:12">
      <c r="K1032" s="51" t="str">
        <f t="shared" si="15"/>
        <v>-</v>
      </c>
      <c r="L1032" s="51"/>
    </row>
    <row r="1033" spans="11:12">
      <c r="K1033" s="51" t="str">
        <f t="shared" si="15"/>
        <v>-</v>
      </c>
      <c r="L1033" s="51"/>
    </row>
    <row r="1034" spans="11:12">
      <c r="K1034" s="51" t="str">
        <f t="shared" si="15"/>
        <v>-</v>
      </c>
      <c r="L1034" s="51"/>
    </row>
    <row r="1035" spans="11:12">
      <c r="K1035" s="51" t="str">
        <f t="shared" si="15"/>
        <v>-</v>
      </c>
      <c r="L1035" s="51"/>
    </row>
    <row r="1036" spans="11:12">
      <c r="K1036" s="51" t="str">
        <f t="shared" si="15"/>
        <v>-</v>
      </c>
      <c r="L1036" s="51"/>
    </row>
    <row r="1037" spans="11:12">
      <c r="K1037" s="51" t="str">
        <f t="shared" ref="K1037:K1100" si="16">CONCATENATE(I1037,"-",J1037)</f>
        <v>-</v>
      </c>
      <c r="L1037" s="51"/>
    </row>
    <row r="1038" spans="11:12">
      <c r="K1038" s="51" t="str">
        <f t="shared" si="16"/>
        <v>-</v>
      </c>
      <c r="L1038" s="51"/>
    </row>
    <row r="1039" spans="11:12">
      <c r="K1039" s="51" t="str">
        <f t="shared" si="16"/>
        <v>-</v>
      </c>
      <c r="L1039" s="51"/>
    </row>
    <row r="1040" spans="11:12">
      <c r="K1040" s="51" t="str">
        <f t="shared" si="16"/>
        <v>-</v>
      </c>
      <c r="L1040" s="51"/>
    </row>
    <row r="1041" spans="11:12">
      <c r="K1041" s="51" t="str">
        <f t="shared" si="16"/>
        <v>-</v>
      </c>
      <c r="L1041" s="51"/>
    </row>
    <row r="1042" spans="11:12">
      <c r="K1042" s="51" t="str">
        <f t="shared" si="16"/>
        <v>-</v>
      </c>
      <c r="L1042" s="51"/>
    </row>
    <row r="1043" spans="11:12">
      <c r="K1043" s="51" t="str">
        <f t="shared" si="16"/>
        <v>-</v>
      </c>
      <c r="L1043" s="51"/>
    </row>
    <row r="1044" spans="11:12">
      <c r="K1044" s="51" t="str">
        <f t="shared" si="16"/>
        <v>-</v>
      </c>
      <c r="L1044" s="51"/>
    </row>
    <row r="1045" spans="11:12">
      <c r="K1045" s="51" t="str">
        <f t="shared" si="16"/>
        <v>-</v>
      </c>
      <c r="L1045" s="51"/>
    </row>
    <row r="1046" spans="11:12">
      <c r="K1046" s="51" t="str">
        <f t="shared" si="16"/>
        <v>-</v>
      </c>
      <c r="L1046" s="51"/>
    </row>
    <row r="1047" spans="11:12">
      <c r="K1047" s="51" t="str">
        <f t="shared" si="16"/>
        <v>-</v>
      </c>
      <c r="L1047" s="51"/>
    </row>
    <row r="1048" spans="11:12">
      <c r="K1048" s="51" t="str">
        <f t="shared" si="16"/>
        <v>-</v>
      </c>
      <c r="L1048" s="51"/>
    </row>
    <row r="1049" spans="11:12">
      <c r="K1049" s="51" t="str">
        <f t="shared" si="16"/>
        <v>-</v>
      </c>
      <c r="L1049" s="51"/>
    </row>
    <row r="1050" spans="11:12">
      <c r="K1050" s="51" t="str">
        <f t="shared" si="16"/>
        <v>-</v>
      </c>
      <c r="L1050" s="51"/>
    </row>
    <row r="1051" spans="11:12">
      <c r="K1051" s="51" t="str">
        <f t="shared" si="16"/>
        <v>-</v>
      </c>
      <c r="L1051" s="51"/>
    </row>
    <row r="1052" spans="11:12">
      <c r="K1052" s="51" t="str">
        <f t="shared" si="16"/>
        <v>-</v>
      </c>
    </row>
    <row r="1053" spans="11:12">
      <c r="K1053" s="51" t="str">
        <f t="shared" si="16"/>
        <v>-</v>
      </c>
    </row>
    <row r="1054" spans="11:12">
      <c r="K1054" s="51" t="str">
        <f t="shared" si="16"/>
        <v>-</v>
      </c>
    </row>
    <row r="1055" spans="11:12">
      <c r="K1055" s="51" t="str">
        <f t="shared" si="16"/>
        <v>-</v>
      </c>
    </row>
    <row r="1056" spans="11:12">
      <c r="K1056" s="51" t="str">
        <f t="shared" si="16"/>
        <v>-</v>
      </c>
    </row>
    <row r="1057" spans="11:11">
      <c r="K1057" s="51" t="str">
        <f t="shared" si="16"/>
        <v>-</v>
      </c>
    </row>
    <row r="1058" spans="11:11">
      <c r="K1058" s="51" t="str">
        <f t="shared" si="16"/>
        <v>-</v>
      </c>
    </row>
    <row r="1059" spans="11:11">
      <c r="K1059" s="51" t="str">
        <f t="shared" si="16"/>
        <v>-</v>
      </c>
    </row>
    <row r="1060" spans="11:11">
      <c r="K1060" s="51" t="str">
        <f t="shared" si="16"/>
        <v>-</v>
      </c>
    </row>
    <row r="1061" spans="11:11">
      <c r="K1061" s="51" t="str">
        <f t="shared" si="16"/>
        <v>-</v>
      </c>
    </row>
    <row r="1062" spans="11:11">
      <c r="K1062" s="51" t="str">
        <f t="shared" si="16"/>
        <v>-</v>
      </c>
    </row>
    <row r="1063" spans="11:11">
      <c r="K1063" s="51" t="str">
        <f t="shared" si="16"/>
        <v>-</v>
      </c>
    </row>
    <row r="1064" spans="11:11">
      <c r="K1064" s="51" t="str">
        <f t="shared" si="16"/>
        <v>-</v>
      </c>
    </row>
    <row r="1065" spans="11:11">
      <c r="K1065" s="51" t="str">
        <f t="shared" si="16"/>
        <v>-</v>
      </c>
    </row>
    <row r="1066" spans="11:11">
      <c r="K1066" s="51" t="str">
        <f t="shared" si="16"/>
        <v>-</v>
      </c>
    </row>
    <row r="1067" spans="11:11">
      <c r="K1067" s="51" t="str">
        <f t="shared" si="16"/>
        <v>-</v>
      </c>
    </row>
    <row r="1068" spans="11:11">
      <c r="K1068" s="51" t="str">
        <f t="shared" si="16"/>
        <v>-</v>
      </c>
    </row>
    <row r="1069" spans="11:11">
      <c r="K1069" s="51" t="str">
        <f t="shared" si="16"/>
        <v>-</v>
      </c>
    </row>
    <row r="1070" spans="11:11">
      <c r="K1070" s="51" t="str">
        <f t="shared" si="16"/>
        <v>-</v>
      </c>
    </row>
    <row r="1071" spans="11:11">
      <c r="K1071" s="51" t="str">
        <f t="shared" si="16"/>
        <v>-</v>
      </c>
    </row>
    <row r="1072" spans="11:11">
      <c r="K1072" s="51" t="str">
        <f t="shared" si="16"/>
        <v>-</v>
      </c>
    </row>
    <row r="1073" spans="11:11">
      <c r="K1073" s="51" t="str">
        <f t="shared" si="16"/>
        <v>-</v>
      </c>
    </row>
    <row r="1074" spans="11:11">
      <c r="K1074" s="51" t="str">
        <f t="shared" si="16"/>
        <v>-</v>
      </c>
    </row>
    <row r="1075" spans="11:11">
      <c r="K1075" s="51" t="str">
        <f t="shared" si="16"/>
        <v>-</v>
      </c>
    </row>
    <row r="1076" spans="11:11">
      <c r="K1076" s="51" t="str">
        <f t="shared" si="16"/>
        <v>-</v>
      </c>
    </row>
    <row r="1077" spans="11:11">
      <c r="K1077" s="51" t="str">
        <f t="shared" si="16"/>
        <v>-</v>
      </c>
    </row>
    <row r="1078" spans="11:11">
      <c r="K1078" s="51" t="str">
        <f t="shared" si="16"/>
        <v>-</v>
      </c>
    </row>
    <row r="1079" spans="11:11">
      <c r="K1079" s="51" t="str">
        <f t="shared" si="16"/>
        <v>-</v>
      </c>
    </row>
    <row r="1080" spans="11:11">
      <c r="K1080" s="51" t="str">
        <f t="shared" si="16"/>
        <v>-</v>
      </c>
    </row>
    <row r="1081" spans="11:11">
      <c r="K1081" s="51" t="str">
        <f t="shared" si="16"/>
        <v>-</v>
      </c>
    </row>
    <row r="1082" spans="11:11">
      <c r="K1082" s="51" t="str">
        <f t="shared" si="16"/>
        <v>-</v>
      </c>
    </row>
    <row r="1083" spans="11:11">
      <c r="K1083" s="51" t="str">
        <f t="shared" si="16"/>
        <v>-</v>
      </c>
    </row>
    <row r="1084" spans="11:11">
      <c r="K1084" s="51" t="str">
        <f t="shared" si="16"/>
        <v>-</v>
      </c>
    </row>
    <row r="1085" spans="11:11">
      <c r="K1085" s="51" t="str">
        <f t="shared" si="16"/>
        <v>-</v>
      </c>
    </row>
    <row r="1086" spans="11:11">
      <c r="K1086" s="51" t="str">
        <f t="shared" si="16"/>
        <v>-</v>
      </c>
    </row>
    <row r="1087" spans="11:11">
      <c r="K1087" s="51" t="str">
        <f t="shared" si="16"/>
        <v>-</v>
      </c>
    </row>
    <row r="1088" spans="11:11">
      <c r="K1088" s="51" t="str">
        <f t="shared" si="16"/>
        <v>-</v>
      </c>
    </row>
    <row r="1089" spans="11:11">
      <c r="K1089" s="51" t="str">
        <f t="shared" si="16"/>
        <v>-</v>
      </c>
    </row>
    <row r="1090" spans="11:11">
      <c r="K1090" s="51" t="str">
        <f t="shared" si="16"/>
        <v>-</v>
      </c>
    </row>
    <row r="1091" spans="11:11">
      <c r="K1091" s="51" t="str">
        <f t="shared" si="16"/>
        <v>-</v>
      </c>
    </row>
    <row r="1092" spans="11:11">
      <c r="K1092" s="51" t="str">
        <f t="shared" si="16"/>
        <v>-</v>
      </c>
    </row>
    <row r="1093" spans="11:11">
      <c r="K1093" s="51" t="str">
        <f t="shared" si="16"/>
        <v>-</v>
      </c>
    </row>
    <row r="1094" spans="11:11">
      <c r="K1094" s="51" t="str">
        <f t="shared" si="16"/>
        <v>-</v>
      </c>
    </row>
    <row r="1095" spans="11:11">
      <c r="K1095" s="51" t="str">
        <f t="shared" si="16"/>
        <v>-</v>
      </c>
    </row>
    <row r="1096" spans="11:11">
      <c r="K1096" s="51" t="str">
        <f t="shared" si="16"/>
        <v>-</v>
      </c>
    </row>
    <row r="1097" spans="11:11">
      <c r="K1097" s="51" t="str">
        <f t="shared" si="16"/>
        <v>-</v>
      </c>
    </row>
    <row r="1098" spans="11:11">
      <c r="K1098" s="51" t="str">
        <f t="shared" si="16"/>
        <v>-</v>
      </c>
    </row>
    <row r="1099" spans="11:11">
      <c r="K1099" s="51" t="str">
        <f t="shared" si="16"/>
        <v>-</v>
      </c>
    </row>
    <row r="1100" spans="11:11">
      <c r="K1100" s="51" t="str">
        <f t="shared" si="16"/>
        <v>-</v>
      </c>
    </row>
    <row r="1101" spans="11:11">
      <c r="K1101" s="51" t="str">
        <f t="shared" ref="K1101:K1164" si="17">CONCATENATE(I1101,"-",J1101)</f>
        <v>-</v>
      </c>
    </row>
    <row r="1102" spans="11:11">
      <c r="K1102" s="51" t="str">
        <f t="shared" si="17"/>
        <v>-</v>
      </c>
    </row>
    <row r="1103" spans="11:11">
      <c r="K1103" s="51" t="str">
        <f t="shared" si="17"/>
        <v>-</v>
      </c>
    </row>
    <row r="1104" spans="11:11">
      <c r="K1104" s="51" t="str">
        <f t="shared" si="17"/>
        <v>-</v>
      </c>
    </row>
    <row r="1105" spans="11:11">
      <c r="K1105" s="51" t="str">
        <f t="shared" si="17"/>
        <v>-</v>
      </c>
    </row>
    <row r="1106" spans="11:11">
      <c r="K1106" s="51" t="str">
        <f t="shared" si="17"/>
        <v>-</v>
      </c>
    </row>
    <row r="1107" spans="11:11">
      <c r="K1107" s="51" t="str">
        <f t="shared" si="17"/>
        <v>-</v>
      </c>
    </row>
    <row r="1108" spans="11:11">
      <c r="K1108" s="51" t="str">
        <f t="shared" si="17"/>
        <v>-</v>
      </c>
    </row>
    <row r="1109" spans="11:11">
      <c r="K1109" s="51" t="str">
        <f t="shared" si="17"/>
        <v>-</v>
      </c>
    </row>
    <row r="1110" spans="11:11">
      <c r="K1110" s="51" t="str">
        <f t="shared" si="17"/>
        <v>-</v>
      </c>
    </row>
    <row r="1111" spans="11:11">
      <c r="K1111" s="51" t="str">
        <f t="shared" si="17"/>
        <v>-</v>
      </c>
    </row>
    <row r="1112" spans="11:11">
      <c r="K1112" s="51" t="str">
        <f t="shared" si="17"/>
        <v>-</v>
      </c>
    </row>
    <row r="1113" spans="11:11">
      <c r="K1113" s="51" t="str">
        <f t="shared" si="17"/>
        <v>-</v>
      </c>
    </row>
    <row r="1114" spans="11:11">
      <c r="K1114" s="51" t="str">
        <f t="shared" si="17"/>
        <v>-</v>
      </c>
    </row>
    <row r="1115" spans="11:11">
      <c r="K1115" s="51" t="str">
        <f t="shared" si="17"/>
        <v>-</v>
      </c>
    </row>
    <row r="1116" spans="11:11">
      <c r="K1116" s="51" t="str">
        <f t="shared" si="17"/>
        <v>-</v>
      </c>
    </row>
    <row r="1117" spans="11:11">
      <c r="K1117" s="51" t="str">
        <f t="shared" si="17"/>
        <v>-</v>
      </c>
    </row>
    <row r="1118" spans="11:11">
      <c r="K1118" s="51" t="str">
        <f t="shared" si="17"/>
        <v>-</v>
      </c>
    </row>
    <row r="1119" spans="11:11">
      <c r="K1119" s="51" t="str">
        <f t="shared" si="17"/>
        <v>-</v>
      </c>
    </row>
    <row r="1120" spans="11:11">
      <c r="K1120" s="51" t="str">
        <f t="shared" si="17"/>
        <v>-</v>
      </c>
    </row>
    <row r="1121" spans="11:11">
      <c r="K1121" s="51" t="str">
        <f t="shared" si="17"/>
        <v>-</v>
      </c>
    </row>
    <row r="1122" spans="11:11">
      <c r="K1122" s="51" t="str">
        <f t="shared" si="17"/>
        <v>-</v>
      </c>
    </row>
    <row r="1123" spans="11:11">
      <c r="K1123" s="51" t="str">
        <f t="shared" si="17"/>
        <v>-</v>
      </c>
    </row>
    <row r="1124" spans="11:11">
      <c r="K1124" s="51" t="str">
        <f t="shared" si="17"/>
        <v>-</v>
      </c>
    </row>
    <row r="1125" spans="11:11">
      <c r="K1125" s="51" t="str">
        <f t="shared" si="17"/>
        <v>-</v>
      </c>
    </row>
    <row r="1126" spans="11:11">
      <c r="K1126" s="51" t="str">
        <f t="shared" si="17"/>
        <v>-</v>
      </c>
    </row>
    <row r="1127" spans="11:11">
      <c r="K1127" s="51" t="str">
        <f t="shared" si="17"/>
        <v>-</v>
      </c>
    </row>
    <row r="1128" spans="11:11">
      <c r="K1128" s="51" t="str">
        <f t="shared" si="17"/>
        <v>-</v>
      </c>
    </row>
    <row r="1129" spans="11:11">
      <c r="K1129" s="51" t="str">
        <f t="shared" si="17"/>
        <v>-</v>
      </c>
    </row>
    <row r="1130" spans="11:11">
      <c r="K1130" s="51" t="str">
        <f t="shared" si="17"/>
        <v>-</v>
      </c>
    </row>
    <row r="1131" spans="11:11">
      <c r="K1131" s="51" t="str">
        <f t="shared" si="17"/>
        <v>-</v>
      </c>
    </row>
    <row r="1132" spans="11:11">
      <c r="K1132" s="51" t="str">
        <f t="shared" si="17"/>
        <v>-</v>
      </c>
    </row>
    <row r="1133" spans="11:11">
      <c r="K1133" s="51" t="str">
        <f t="shared" si="17"/>
        <v>-</v>
      </c>
    </row>
    <row r="1134" spans="11:11">
      <c r="K1134" s="51" t="str">
        <f t="shared" si="17"/>
        <v>-</v>
      </c>
    </row>
    <row r="1135" spans="11:11">
      <c r="K1135" s="51" t="str">
        <f t="shared" si="17"/>
        <v>-</v>
      </c>
    </row>
    <row r="1136" spans="11:11">
      <c r="K1136" s="51" t="str">
        <f t="shared" si="17"/>
        <v>-</v>
      </c>
    </row>
    <row r="1137" spans="11:11">
      <c r="K1137" s="51" t="str">
        <f t="shared" si="17"/>
        <v>-</v>
      </c>
    </row>
    <row r="1138" spans="11:11">
      <c r="K1138" s="51" t="str">
        <f t="shared" si="17"/>
        <v>-</v>
      </c>
    </row>
    <row r="1139" spans="11:11">
      <c r="K1139" s="51" t="str">
        <f t="shared" si="17"/>
        <v>-</v>
      </c>
    </row>
    <row r="1140" spans="11:11">
      <c r="K1140" s="51" t="str">
        <f t="shared" si="17"/>
        <v>-</v>
      </c>
    </row>
    <row r="1141" spans="11:11">
      <c r="K1141" s="51" t="str">
        <f t="shared" si="17"/>
        <v>-</v>
      </c>
    </row>
    <row r="1142" spans="11:11">
      <c r="K1142" s="51" t="str">
        <f t="shared" si="17"/>
        <v>-</v>
      </c>
    </row>
    <row r="1143" spans="11:11">
      <c r="K1143" s="51" t="str">
        <f t="shared" si="17"/>
        <v>-</v>
      </c>
    </row>
    <row r="1144" spans="11:11">
      <c r="K1144" s="51" t="str">
        <f t="shared" si="17"/>
        <v>-</v>
      </c>
    </row>
    <row r="1145" spans="11:11">
      <c r="K1145" s="51" t="str">
        <f t="shared" si="17"/>
        <v>-</v>
      </c>
    </row>
    <row r="1146" spans="11:11">
      <c r="K1146" s="51" t="str">
        <f t="shared" si="17"/>
        <v>-</v>
      </c>
    </row>
    <row r="1147" spans="11:11">
      <c r="K1147" s="51" t="str">
        <f t="shared" si="17"/>
        <v>-</v>
      </c>
    </row>
    <row r="1148" spans="11:11">
      <c r="K1148" s="51" t="str">
        <f t="shared" si="17"/>
        <v>-</v>
      </c>
    </row>
    <row r="1149" spans="11:11">
      <c r="K1149" s="51" t="str">
        <f t="shared" si="17"/>
        <v>-</v>
      </c>
    </row>
    <row r="1150" spans="11:11">
      <c r="K1150" s="51" t="str">
        <f t="shared" si="17"/>
        <v>-</v>
      </c>
    </row>
    <row r="1151" spans="11:11">
      <c r="K1151" s="51" t="str">
        <f t="shared" si="17"/>
        <v>-</v>
      </c>
    </row>
    <row r="1152" spans="11:11">
      <c r="K1152" s="51" t="str">
        <f t="shared" si="17"/>
        <v>-</v>
      </c>
    </row>
    <row r="1153" spans="11:11">
      <c r="K1153" s="51" t="str">
        <f t="shared" si="17"/>
        <v>-</v>
      </c>
    </row>
    <row r="1154" spans="11:11">
      <c r="K1154" s="51" t="str">
        <f t="shared" si="17"/>
        <v>-</v>
      </c>
    </row>
    <row r="1155" spans="11:11">
      <c r="K1155" s="51" t="str">
        <f t="shared" si="17"/>
        <v>-</v>
      </c>
    </row>
    <row r="1156" spans="11:11">
      <c r="K1156" s="51" t="str">
        <f t="shared" si="17"/>
        <v>-</v>
      </c>
    </row>
    <row r="1157" spans="11:11">
      <c r="K1157" s="51" t="str">
        <f t="shared" si="17"/>
        <v>-</v>
      </c>
    </row>
    <row r="1158" spans="11:11">
      <c r="K1158" s="51" t="str">
        <f t="shared" si="17"/>
        <v>-</v>
      </c>
    </row>
    <row r="1159" spans="11:11">
      <c r="K1159" s="51" t="str">
        <f t="shared" si="17"/>
        <v>-</v>
      </c>
    </row>
    <row r="1160" spans="11:11">
      <c r="K1160" s="51" t="str">
        <f t="shared" si="17"/>
        <v>-</v>
      </c>
    </row>
    <row r="1161" spans="11:11">
      <c r="K1161" s="51" t="str">
        <f t="shared" si="17"/>
        <v>-</v>
      </c>
    </row>
    <row r="1162" spans="11:11">
      <c r="K1162" s="51" t="str">
        <f t="shared" si="17"/>
        <v>-</v>
      </c>
    </row>
    <row r="1163" spans="11:11">
      <c r="K1163" s="51" t="str">
        <f t="shared" si="17"/>
        <v>-</v>
      </c>
    </row>
    <row r="1164" spans="11:11">
      <c r="K1164" s="51" t="str">
        <f t="shared" si="17"/>
        <v>-</v>
      </c>
    </row>
    <row r="1165" spans="11:11">
      <c r="K1165" s="51" t="str">
        <f t="shared" ref="K1165:K1228" si="18">CONCATENATE(I1165,"-",J1165)</f>
        <v>-</v>
      </c>
    </row>
    <row r="1166" spans="11:11">
      <c r="K1166" s="51" t="str">
        <f t="shared" si="18"/>
        <v>-</v>
      </c>
    </row>
    <row r="1167" spans="11:11">
      <c r="K1167" s="51" t="str">
        <f t="shared" si="18"/>
        <v>-</v>
      </c>
    </row>
    <row r="1168" spans="11:11">
      <c r="K1168" s="51" t="str">
        <f t="shared" si="18"/>
        <v>-</v>
      </c>
    </row>
    <row r="1169" spans="11:11">
      <c r="K1169" s="51" t="str">
        <f t="shared" si="18"/>
        <v>-</v>
      </c>
    </row>
    <row r="1170" spans="11:11">
      <c r="K1170" s="51" t="str">
        <f t="shared" si="18"/>
        <v>-</v>
      </c>
    </row>
    <row r="1171" spans="11:11">
      <c r="K1171" s="51" t="str">
        <f t="shared" si="18"/>
        <v>-</v>
      </c>
    </row>
    <row r="1172" spans="11:11">
      <c r="K1172" s="51" t="str">
        <f t="shared" si="18"/>
        <v>-</v>
      </c>
    </row>
    <row r="1173" spans="11:11">
      <c r="K1173" s="51" t="str">
        <f t="shared" si="18"/>
        <v>-</v>
      </c>
    </row>
    <row r="1174" spans="11:11">
      <c r="K1174" s="51" t="str">
        <f t="shared" si="18"/>
        <v>-</v>
      </c>
    </row>
    <row r="1175" spans="11:11">
      <c r="K1175" s="51" t="str">
        <f t="shared" si="18"/>
        <v>-</v>
      </c>
    </row>
    <row r="1176" spans="11:11">
      <c r="K1176" s="51" t="str">
        <f t="shared" si="18"/>
        <v>-</v>
      </c>
    </row>
    <row r="1177" spans="11:11">
      <c r="K1177" s="51" t="str">
        <f t="shared" si="18"/>
        <v>-</v>
      </c>
    </row>
    <row r="1178" spans="11:11">
      <c r="K1178" s="51" t="str">
        <f t="shared" si="18"/>
        <v>-</v>
      </c>
    </row>
    <row r="1179" spans="11:11">
      <c r="K1179" s="51" t="str">
        <f t="shared" si="18"/>
        <v>-</v>
      </c>
    </row>
    <row r="1180" spans="11:11">
      <c r="K1180" s="51" t="str">
        <f t="shared" si="18"/>
        <v>-</v>
      </c>
    </row>
    <row r="1181" spans="11:11">
      <c r="K1181" s="51" t="str">
        <f t="shared" si="18"/>
        <v>-</v>
      </c>
    </row>
    <row r="1182" spans="11:11">
      <c r="K1182" s="51" t="str">
        <f t="shared" si="18"/>
        <v>-</v>
      </c>
    </row>
    <row r="1183" spans="11:11">
      <c r="K1183" s="51" t="str">
        <f t="shared" si="18"/>
        <v>-</v>
      </c>
    </row>
    <row r="1184" spans="11:11">
      <c r="K1184" s="51" t="str">
        <f t="shared" si="18"/>
        <v>-</v>
      </c>
    </row>
    <row r="1185" spans="11:11">
      <c r="K1185" s="51" t="str">
        <f t="shared" si="18"/>
        <v>-</v>
      </c>
    </row>
    <row r="1186" spans="11:11">
      <c r="K1186" s="51" t="str">
        <f t="shared" si="18"/>
        <v>-</v>
      </c>
    </row>
    <row r="1187" spans="11:11">
      <c r="K1187" s="51" t="str">
        <f t="shared" si="18"/>
        <v>-</v>
      </c>
    </row>
    <row r="1188" spans="11:11">
      <c r="K1188" s="51" t="str">
        <f t="shared" si="18"/>
        <v>-</v>
      </c>
    </row>
    <row r="1189" spans="11:11">
      <c r="K1189" s="51" t="str">
        <f t="shared" si="18"/>
        <v>-</v>
      </c>
    </row>
    <row r="1190" spans="11:11">
      <c r="K1190" s="51" t="str">
        <f t="shared" si="18"/>
        <v>-</v>
      </c>
    </row>
    <row r="1191" spans="11:11">
      <c r="K1191" s="51" t="str">
        <f t="shared" si="18"/>
        <v>-</v>
      </c>
    </row>
    <row r="1192" spans="11:11">
      <c r="K1192" s="51" t="str">
        <f t="shared" si="18"/>
        <v>-</v>
      </c>
    </row>
    <row r="1193" spans="11:11">
      <c r="K1193" s="51" t="str">
        <f t="shared" si="18"/>
        <v>-</v>
      </c>
    </row>
    <row r="1194" spans="11:11">
      <c r="K1194" s="51" t="str">
        <f t="shared" si="18"/>
        <v>-</v>
      </c>
    </row>
    <row r="1195" spans="11:11">
      <c r="K1195" s="51" t="str">
        <f t="shared" si="18"/>
        <v>-</v>
      </c>
    </row>
    <row r="1196" spans="11:11">
      <c r="K1196" s="51" t="str">
        <f t="shared" si="18"/>
        <v>-</v>
      </c>
    </row>
    <row r="1197" spans="11:11">
      <c r="K1197" s="51" t="str">
        <f t="shared" si="18"/>
        <v>-</v>
      </c>
    </row>
    <row r="1198" spans="11:11">
      <c r="K1198" s="51" t="str">
        <f t="shared" si="18"/>
        <v>-</v>
      </c>
    </row>
    <row r="1199" spans="11:11">
      <c r="K1199" s="51" t="str">
        <f t="shared" si="18"/>
        <v>-</v>
      </c>
    </row>
    <row r="1200" spans="11:11">
      <c r="K1200" s="51" t="str">
        <f t="shared" si="18"/>
        <v>-</v>
      </c>
    </row>
    <row r="1201" spans="11:11">
      <c r="K1201" s="51" t="str">
        <f t="shared" si="18"/>
        <v>-</v>
      </c>
    </row>
    <row r="1202" spans="11:11">
      <c r="K1202" s="51" t="str">
        <f t="shared" si="18"/>
        <v>-</v>
      </c>
    </row>
    <row r="1203" spans="11:11">
      <c r="K1203" s="51" t="str">
        <f t="shared" si="18"/>
        <v>-</v>
      </c>
    </row>
    <row r="1204" spans="11:11">
      <c r="K1204" s="51" t="str">
        <f t="shared" si="18"/>
        <v>-</v>
      </c>
    </row>
    <row r="1205" spans="11:11">
      <c r="K1205" s="51" t="str">
        <f t="shared" si="18"/>
        <v>-</v>
      </c>
    </row>
    <row r="1206" spans="11:11">
      <c r="K1206" s="51" t="str">
        <f t="shared" si="18"/>
        <v>-</v>
      </c>
    </row>
    <row r="1207" spans="11:11">
      <c r="K1207" s="51" t="str">
        <f t="shared" si="18"/>
        <v>-</v>
      </c>
    </row>
    <row r="1208" spans="11:11">
      <c r="K1208" s="51" t="str">
        <f t="shared" si="18"/>
        <v>-</v>
      </c>
    </row>
    <row r="1209" spans="11:11">
      <c r="K1209" s="51" t="str">
        <f t="shared" si="18"/>
        <v>-</v>
      </c>
    </row>
    <row r="1210" spans="11:11">
      <c r="K1210" s="51" t="str">
        <f t="shared" si="18"/>
        <v>-</v>
      </c>
    </row>
    <row r="1211" spans="11:11">
      <c r="K1211" s="51" t="str">
        <f t="shared" si="18"/>
        <v>-</v>
      </c>
    </row>
    <row r="1212" spans="11:11">
      <c r="K1212" s="51" t="str">
        <f t="shared" si="18"/>
        <v>-</v>
      </c>
    </row>
    <row r="1213" spans="11:11">
      <c r="K1213" s="51" t="str">
        <f t="shared" si="18"/>
        <v>-</v>
      </c>
    </row>
    <row r="1214" spans="11:11">
      <c r="K1214" s="51" t="str">
        <f t="shared" si="18"/>
        <v>-</v>
      </c>
    </row>
    <row r="1215" spans="11:11">
      <c r="K1215" s="51" t="str">
        <f t="shared" si="18"/>
        <v>-</v>
      </c>
    </row>
    <row r="1216" spans="11:11">
      <c r="K1216" s="51" t="str">
        <f t="shared" si="18"/>
        <v>-</v>
      </c>
    </row>
    <row r="1217" spans="11:11">
      <c r="K1217" s="51" t="str">
        <f t="shared" si="18"/>
        <v>-</v>
      </c>
    </row>
    <row r="1218" spans="11:11">
      <c r="K1218" s="51" t="str">
        <f t="shared" si="18"/>
        <v>-</v>
      </c>
    </row>
    <row r="1219" spans="11:11">
      <c r="K1219" s="51" t="str">
        <f t="shared" si="18"/>
        <v>-</v>
      </c>
    </row>
    <row r="1220" spans="11:11">
      <c r="K1220" s="51" t="str">
        <f t="shared" si="18"/>
        <v>-</v>
      </c>
    </row>
    <row r="1221" spans="11:11">
      <c r="K1221" s="51" t="str">
        <f t="shared" si="18"/>
        <v>-</v>
      </c>
    </row>
    <row r="1222" spans="11:11">
      <c r="K1222" s="51" t="str">
        <f t="shared" si="18"/>
        <v>-</v>
      </c>
    </row>
    <row r="1223" spans="11:11">
      <c r="K1223" s="51" t="str">
        <f t="shared" si="18"/>
        <v>-</v>
      </c>
    </row>
    <row r="1224" spans="11:11">
      <c r="K1224" s="51" t="str">
        <f t="shared" si="18"/>
        <v>-</v>
      </c>
    </row>
    <row r="1225" spans="11:11">
      <c r="K1225" s="51" t="str">
        <f t="shared" si="18"/>
        <v>-</v>
      </c>
    </row>
    <row r="1226" spans="11:11">
      <c r="K1226" s="51" t="str">
        <f t="shared" si="18"/>
        <v>-</v>
      </c>
    </row>
    <row r="1227" spans="11:11">
      <c r="K1227" s="51" t="str">
        <f t="shared" si="18"/>
        <v>-</v>
      </c>
    </row>
    <row r="1228" spans="11:11">
      <c r="K1228" s="51" t="str">
        <f t="shared" si="18"/>
        <v>-</v>
      </c>
    </row>
    <row r="1229" spans="11:11">
      <c r="K1229" s="51" t="str">
        <f t="shared" ref="K1229:K1292" si="19">CONCATENATE(I1229,"-",J1229)</f>
        <v>-</v>
      </c>
    </row>
    <row r="1230" spans="11:11">
      <c r="K1230" s="51" t="str">
        <f t="shared" si="19"/>
        <v>-</v>
      </c>
    </row>
    <row r="1231" spans="11:11">
      <c r="K1231" s="51" t="str">
        <f t="shared" si="19"/>
        <v>-</v>
      </c>
    </row>
    <row r="1232" spans="11:11">
      <c r="K1232" s="51" t="str">
        <f t="shared" si="19"/>
        <v>-</v>
      </c>
    </row>
    <row r="1233" spans="11:11">
      <c r="K1233" s="51" t="str">
        <f t="shared" si="19"/>
        <v>-</v>
      </c>
    </row>
    <row r="1234" spans="11:11">
      <c r="K1234" s="51" t="str">
        <f t="shared" si="19"/>
        <v>-</v>
      </c>
    </row>
    <row r="1235" spans="11:11">
      <c r="K1235" s="51" t="str">
        <f t="shared" si="19"/>
        <v>-</v>
      </c>
    </row>
    <row r="1236" spans="11:11">
      <c r="K1236" s="51" t="str">
        <f t="shared" si="19"/>
        <v>-</v>
      </c>
    </row>
    <row r="1237" spans="11:11">
      <c r="K1237" s="51" t="str">
        <f t="shared" si="19"/>
        <v>-</v>
      </c>
    </row>
    <row r="1238" spans="11:11">
      <c r="K1238" s="51" t="str">
        <f t="shared" si="19"/>
        <v>-</v>
      </c>
    </row>
    <row r="1239" spans="11:11">
      <c r="K1239" s="51" t="str">
        <f t="shared" si="19"/>
        <v>-</v>
      </c>
    </row>
    <row r="1240" spans="11:11">
      <c r="K1240" s="51" t="str">
        <f t="shared" si="19"/>
        <v>-</v>
      </c>
    </row>
    <row r="1241" spans="11:11">
      <c r="K1241" s="51" t="str">
        <f t="shared" si="19"/>
        <v>-</v>
      </c>
    </row>
    <row r="1242" spans="11:11">
      <c r="K1242" s="51" t="str">
        <f t="shared" si="19"/>
        <v>-</v>
      </c>
    </row>
    <row r="1243" spans="11:11">
      <c r="K1243" s="51" t="str">
        <f t="shared" si="19"/>
        <v>-</v>
      </c>
    </row>
    <row r="1244" spans="11:11">
      <c r="K1244" s="51" t="str">
        <f t="shared" si="19"/>
        <v>-</v>
      </c>
    </row>
    <row r="1245" spans="11:11">
      <c r="K1245" s="51" t="str">
        <f t="shared" si="19"/>
        <v>-</v>
      </c>
    </row>
    <row r="1246" spans="11:11">
      <c r="K1246" s="51" t="str">
        <f t="shared" si="19"/>
        <v>-</v>
      </c>
    </row>
    <row r="1247" spans="11:11">
      <c r="K1247" s="51" t="str">
        <f t="shared" si="19"/>
        <v>-</v>
      </c>
    </row>
    <row r="1248" spans="11:11">
      <c r="K1248" s="51" t="str">
        <f t="shared" si="19"/>
        <v>-</v>
      </c>
    </row>
    <row r="1249" spans="11:11">
      <c r="K1249" s="51" t="str">
        <f t="shared" si="19"/>
        <v>-</v>
      </c>
    </row>
    <row r="1250" spans="11:11">
      <c r="K1250" s="51" t="str">
        <f t="shared" si="19"/>
        <v>-</v>
      </c>
    </row>
    <row r="1251" spans="11:11">
      <c r="K1251" s="51" t="str">
        <f t="shared" si="19"/>
        <v>-</v>
      </c>
    </row>
    <row r="1252" spans="11:11">
      <c r="K1252" s="51" t="str">
        <f t="shared" si="19"/>
        <v>-</v>
      </c>
    </row>
    <row r="1253" spans="11:11">
      <c r="K1253" s="51" t="str">
        <f t="shared" si="19"/>
        <v>-</v>
      </c>
    </row>
    <row r="1254" spans="11:11">
      <c r="K1254" s="51" t="str">
        <f t="shared" si="19"/>
        <v>-</v>
      </c>
    </row>
    <row r="1255" spans="11:11">
      <c r="K1255" s="51" t="str">
        <f t="shared" si="19"/>
        <v>-</v>
      </c>
    </row>
    <row r="1256" spans="11:11">
      <c r="K1256" s="51" t="str">
        <f t="shared" si="19"/>
        <v>-</v>
      </c>
    </row>
    <row r="1257" spans="11:11">
      <c r="K1257" s="51" t="str">
        <f t="shared" si="19"/>
        <v>-</v>
      </c>
    </row>
    <row r="1258" spans="11:11">
      <c r="K1258" s="51" t="str">
        <f t="shared" si="19"/>
        <v>-</v>
      </c>
    </row>
    <row r="1259" spans="11:11">
      <c r="K1259" s="51" t="str">
        <f t="shared" si="19"/>
        <v>-</v>
      </c>
    </row>
    <row r="1260" spans="11:11">
      <c r="K1260" s="51" t="str">
        <f t="shared" si="19"/>
        <v>-</v>
      </c>
    </row>
    <row r="1261" spans="11:11">
      <c r="K1261" s="51" t="str">
        <f t="shared" si="19"/>
        <v>-</v>
      </c>
    </row>
    <row r="1262" spans="11:11">
      <c r="K1262" s="51" t="str">
        <f t="shared" si="19"/>
        <v>-</v>
      </c>
    </row>
    <row r="1263" spans="11:11">
      <c r="K1263" s="51" t="str">
        <f t="shared" si="19"/>
        <v>-</v>
      </c>
    </row>
    <row r="1264" spans="11:11">
      <c r="K1264" s="51" t="str">
        <f t="shared" si="19"/>
        <v>-</v>
      </c>
    </row>
    <row r="1265" spans="11:11">
      <c r="K1265" s="51" t="str">
        <f t="shared" si="19"/>
        <v>-</v>
      </c>
    </row>
    <row r="1266" spans="11:11">
      <c r="K1266" s="51" t="str">
        <f t="shared" si="19"/>
        <v>-</v>
      </c>
    </row>
    <row r="1267" spans="11:11">
      <c r="K1267" s="51" t="str">
        <f t="shared" si="19"/>
        <v>-</v>
      </c>
    </row>
    <row r="1268" spans="11:11">
      <c r="K1268" s="51" t="str">
        <f t="shared" si="19"/>
        <v>-</v>
      </c>
    </row>
    <row r="1269" spans="11:11">
      <c r="K1269" s="51" t="str">
        <f t="shared" si="19"/>
        <v>-</v>
      </c>
    </row>
    <row r="1270" spans="11:11">
      <c r="K1270" s="51" t="str">
        <f t="shared" si="19"/>
        <v>-</v>
      </c>
    </row>
    <row r="1271" spans="11:11">
      <c r="K1271" s="51" t="str">
        <f t="shared" si="19"/>
        <v>-</v>
      </c>
    </row>
    <row r="1272" spans="11:11">
      <c r="K1272" s="51" t="str">
        <f t="shared" si="19"/>
        <v>-</v>
      </c>
    </row>
    <row r="1273" spans="11:11">
      <c r="K1273" s="51" t="str">
        <f t="shared" si="19"/>
        <v>-</v>
      </c>
    </row>
    <row r="1274" spans="11:11">
      <c r="K1274" s="51" t="str">
        <f t="shared" si="19"/>
        <v>-</v>
      </c>
    </row>
    <row r="1275" spans="11:11">
      <c r="K1275" s="51" t="str">
        <f t="shared" si="19"/>
        <v>-</v>
      </c>
    </row>
    <row r="1276" spans="11:11">
      <c r="K1276" s="51" t="str">
        <f t="shared" si="19"/>
        <v>-</v>
      </c>
    </row>
    <row r="1277" spans="11:11">
      <c r="K1277" s="51" t="str">
        <f t="shared" si="19"/>
        <v>-</v>
      </c>
    </row>
    <row r="1278" spans="11:11">
      <c r="K1278" s="51" t="str">
        <f t="shared" si="19"/>
        <v>-</v>
      </c>
    </row>
    <row r="1279" spans="11:11">
      <c r="K1279" s="51" t="str">
        <f t="shared" si="19"/>
        <v>-</v>
      </c>
    </row>
    <row r="1280" spans="11:11">
      <c r="K1280" s="51" t="str">
        <f t="shared" si="19"/>
        <v>-</v>
      </c>
    </row>
    <row r="1281" spans="11:11">
      <c r="K1281" s="51" t="str">
        <f t="shared" si="19"/>
        <v>-</v>
      </c>
    </row>
    <row r="1282" spans="11:11">
      <c r="K1282" s="51" t="str">
        <f t="shared" si="19"/>
        <v>-</v>
      </c>
    </row>
    <row r="1283" spans="11:11">
      <c r="K1283" s="51" t="str">
        <f t="shared" si="19"/>
        <v>-</v>
      </c>
    </row>
    <row r="1284" spans="11:11">
      <c r="K1284" s="51" t="str">
        <f t="shared" si="19"/>
        <v>-</v>
      </c>
    </row>
    <row r="1285" spans="11:11">
      <c r="K1285" s="51" t="str">
        <f t="shared" si="19"/>
        <v>-</v>
      </c>
    </row>
    <row r="1286" spans="11:11">
      <c r="K1286" s="51" t="str">
        <f t="shared" si="19"/>
        <v>-</v>
      </c>
    </row>
    <row r="1287" spans="11:11">
      <c r="K1287" s="51" t="str">
        <f t="shared" si="19"/>
        <v>-</v>
      </c>
    </row>
    <row r="1288" spans="11:11">
      <c r="K1288" s="51" t="str">
        <f t="shared" si="19"/>
        <v>-</v>
      </c>
    </row>
    <row r="1289" spans="11:11">
      <c r="K1289" s="51" t="str">
        <f t="shared" si="19"/>
        <v>-</v>
      </c>
    </row>
    <row r="1290" spans="11:11">
      <c r="K1290" s="51" t="str">
        <f t="shared" si="19"/>
        <v>-</v>
      </c>
    </row>
    <row r="1291" spans="11:11">
      <c r="K1291" s="51" t="str">
        <f t="shared" si="19"/>
        <v>-</v>
      </c>
    </row>
    <row r="1292" spans="11:11">
      <c r="K1292" s="51" t="str">
        <f t="shared" si="19"/>
        <v>-</v>
      </c>
    </row>
    <row r="1293" spans="11:11">
      <c r="K1293" s="51" t="str">
        <f t="shared" ref="K1293:K1356" si="20">CONCATENATE(I1293,"-",J1293)</f>
        <v>-</v>
      </c>
    </row>
    <row r="1294" spans="11:11">
      <c r="K1294" s="51" t="str">
        <f t="shared" si="20"/>
        <v>-</v>
      </c>
    </row>
    <row r="1295" spans="11:11">
      <c r="K1295" s="51" t="str">
        <f t="shared" si="20"/>
        <v>-</v>
      </c>
    </row>
    <row r="1296" spans="11:11">
      <c r="K1296" s="51" t="str">
        <f t="shared" si="20"/>
        <v>-</v>
      </c>
    </row>
    <row r="1297" spans="11:11">
      <c r="K1297" s="51" t="str">
        <f t="shared" si="20"/>
        <v>-</v>
      </c>
    </row>
    <row r="1298" spans="11:11">
      <c r="K1298" s="51" t="str">
        <f t="shared" si="20"/>
        <v>-</v>
      </c>
    </row>
    <row r="1299" spans="11:11">
      <c r="K1299" s="51" t="str">
        <f t="shared" si="20"/>
        <v>-</v>
      </c>
    </row>
    <row r="1300" spans="11:11">
      <c r="K1300" s="51" t="str">
        <f t="shared" si="20"/>
        <v>-</v>
      </c>
    </row>
    <row r="1301" spans="11:11">
      <c r="K1301" s="51" t="str">
        <f t="shared" si="20"/>
        <v>-</v>
      </c>
    </row>
    <row r="1302" spans="11:11">
      <c r="K1302" s="51" t="str">
        <f t="shared" si="20"/>
        <v>-</v>
      </c>
    </row>
    <row r="1303" spans="11:11">
      <c r="K1303" s="51" t="str">
        <f t="shared" si="20"/>
        <v>-</v>
      </c>
    </row>
    <row r="1304" spans="11:11">
      <c r="K1304" s="51" t="str">
        <f t="shared" si="20"/>
        <v>-</v>
      </c>
    </row>
    <row r="1305" spans="11:11">
      <c r="K1305" s="51" t="str">
        <f t="shared" si="20"/>
        <v>-</v>
      </c>
    </row>
    <row r="1306" spans="11:11">
      <c r="K1306" s="51" t="str">
        <f t="shared" si="20"/>
        <v>-</v>
      </c>
    </row>
    <row r="1307" spans="11:11">
      <c r="K1307" s="51" t="str">
        <f t="shared" si="20"/>
        <v>-</v>
      </c>
    </row>
    <row r="1308" spans="11:11">
      <c r="K1308" s="51" t="str">
        <f t="shared" si="20"/>
        <v>-</v>
      </c>
    </row>
    <row r="1309" spans="11:11">
      <c r="K1309" s="51" t="str">
        <f t="shared" si="20"/>
        <v>-</v>
      </c>
    </row>
    <row r="1310" spans="11:11">
      <c r="K1310" s="51" t="str">
        <f t="shared" si="20"/>
        <v>-</v>
      </c>
    </row>
    <row r="1311" spans="11:11">
      <c r="K1311" s="51" t="str">
        <f t="shared" si="20"/>
        <v>-</v>
      </c>
    </row>
    <row r="1312" spans="11:11">
      <c r="K1312" s="51" t="str">
        <f t="shared" si="20"/>
        <v>-</v>
      </c>
    </row>
    <row r="1313" spans="11:11">
      <c r="K1313" s="51" t="str">
        <f t="shared" si="20"/>
        <v>-</v>
      </c>
    </row>
    <row r="1314" spans="11:11">
      <c r="K1314" s="51" t="str">
        <f t="shared" si="20"/>
        <v>-</v>
      </c>
    </row>
    <row r="1315" spans="11:11">
      <c r="K1315" s="51" t="str">
        <f t="shared" si="20"/>
        <v>-</v>
      </c>
    </row>
    <row r="1316" spans="11:11">
      <c r="K1316" s="51" t="str">
        <f t="shared" si="20"/>
        <v>-</v>
      </c>
    </row>
    <row r="1317" spans="11:11">
      <c r="K1317" s="51" t="str">
        <f t="shared" si="20"/>
        <v>-</v>
      </c>
    </row>
    <row r="1318" spans="11:11">
      <c r="K1318" s="51" t="str">
        <f t="shared" si="20"/>
        <v>-</v>
      </c>
    </row>
    <row r="1319" spans="11:11">
      <c r="K1319" s="51" t="str">
        <f t="shared" si="20"/>
        <v>-</v>
      </c>
    </row>
    <row r="1320" spans="11:11">
      <c r="K1320" s="51" t="str">
        <f t="shared" si="20"/>
        <v>-</v>
      </c>
    </row>
    <row r="1321" spans="11:11">
      <c r="K1321" s="51" t="str">
        <f t="shared" si="20"/>
        <v>-</v>
      </c>
    </row>
    <row r="1322" spans="11:11">
      <c r="K1322" s="51" t="str">
        <f t="shared" si="20"/>
        <v>-</v>
      </c>
    </row>
    <row r="1323" spans="11:11">
      <c r="K1323" s="51" t="str">
        <f t="shared" si="20"/>
        <v>-</v>
      </c>
    </row>
    <row r="1324" spans="11:11">
      <c r="K1324" s="51" t="str">
        <f t="shared" si="20"/>
        <v>-</v>
      </c>
    </row>
    <row r="1325" spans="11:11">
      <c r="K1325" s="51" t="str">
        <f t="shared" si="20"/>
        <v>-</v>
      </c>
    </row>
    <row r="1326" spans="11:11">
      <c r="K1326" s="51" t="str">
        <f t="shared" si="20"/>
        <v>-</v>
      </c>
    </row>
    <row r="1327" spans="11:11">
      <c r="K1327" s="51" t="str">
        <f t="shared" si="20"/>
        <v>-</v>
      </c>
    </row>
    <row r="1328" spans="11:11">
      <c r="K1328" s="51" t="str">
        <f t="shared" si="20"/>
        <v>-</v>
      </c>
    </row>
    <row r="1329" spans="11:11">
      <c r="K1329" s="51" t="str">
        <f t="shared" si="20"/>
        <v>-</v>
      </c>
    </row>
    <row r="1330" spans="11:11">
      <c r="K1330" s="51" t="str">
        <f t="shared" si="20"/>
        <v>-</v>
      </c>
    </row>
    <row r="1331" spans="11:11">
      <c r="K1331" s="51" t="str">
        <f t="shared" si="20"/>
        <v>-</v>
      </c>
    </row>
    <row r="1332" spans="11:11">
      <c r="K1332" s="51" t="str">
        <f t="shared" si="20"/>
        <v>-</v>
      </c>
    </row>
    <row r="1333" spans="11:11">
      <c r="K1333" s="51" t="str">
        <f t="shared" si="20"/>
        <v>-</v>
      </c>
    </row>
    <row r="1334" spans="11:11">
      <c r="K1334" s="51" t="str">
        <f t="shared" si="20"/>
        <v>-</v>
      </c>
    </row>
    <row r="1335" spans="11:11">
      <c r="K1335" s="51" t="str">
        <f t="shared" si="20"/>
        <v>-</v>
      </c>
    </row>
    <row r="1336" spans="11:11">
      <c r="K1336" s="51" t="str">
        <f t="shared" si="20"/>
        <v>-</v>
      </c>
    </row>
    <row r="1337" spans="11:11">
      <c r="K1337" s="51" t="str">
        <f t="shared" si="20"/>
        <v>-</v>
      </c>
    </row>
    <row r="1338" spans="11:11">
      <c r="K1338" s="51" t="str">
        <f t="shared" si="20"/>
        <v>-</v>
      </c>
    </row>
    <row r="1339" spans="11:11">
      <c r="K1339" s="51" t="str">
        <f t="shared" si="20"/>
        <v>-</v>
      </c>
    </row>
    <row r="1340" spans="11:11">
      <c r="K1340" s="51" t="str">
        <f t="shared" si="20"/>
        <v>-</v>
      </c>
    </row>
    <row r="1341" spans="11:11">
      <c r="K1341" s="51" t="str">
        <f t="shared" si="20"/>
        <v>-</v>
      </c>
    </row>
    <row r="1342" spans="11:11">
      <c r="K1342" s="51" t="str">
        <f t="shared" si="20"/>
        <v>-</v>
      </c>
    </row>
    <row r="1343" spans="11:11">
      <c r="K1343" s="51" t="str">
        <f t="shared" si="20"/>
        <v>-</v>
      </c>
    </row>
    <row r="1344" spans="11:11">
      <c r="K1344" s="51" t="str">
        <f t="shared" si="20"/>
        <v>-</v>
      </c>
    </row>
    <row r="1345" spans="11:11">
      <c r="K1345" s="51" t="str">
        <f t="shared" si="20"/>
        <v>-</v>
      </c>
    </row>
    <row r="1346" spans="11:11">
      <c r="K1346" s="51" t="str">
        <f t="shared" si="20"/>
        <v>-</v>
      </c>
    </row>
    <row r="1347" spans="11:11">
      <c r="K1347" s="51" t="str">
        <f t="shared" si="20"/>
        <v>-</v>
      </c>
    </row>
    <row r="1348" spans="11:11">
      <c r="K1348" s="51" t="str">
        <f t="shared" si="20"/>
        <v>-</v>
      </c>
    </row>
    <row r="1349" spans="11:11">
      <c r="K1349" s="51" t="str">
        <f t="shared" si="20"/>
        <v>-</v>
      </c>
    </row>
    <row r="1350" spans="11:11">
      <c r="K1350" s="51" t="str">
        <f t="shared" si="20"/>
        <v>-</v>
      </c>
    </row>
    <row r="1351" spans="11:11">
      <c r="K1351" s="51" t="str">
        <f t="shared" si="20"/>
        <v>-</v>
      </c>
    </row>
    <row r="1352" spans="11:11">
      <c r="K1352" s="51" t="str">
        <f t="shared" si="20"/>
        <v>-</v>
      </c>
    </row>
    <row r="1353" spans="11:11">
      <c r="K1353" s="51" t="str">
        <f t="shared" si="20"/>
        <v>-</v>
      </c>
    </row>
    <row r="1354" spans="11:11">
      <c r="K1354" s="51" t="str">
        <f t="shared" si="20"/>
        <v>-</v>
      </c>
    </row>
    <row r="1355" spans="11:11">
      <c r="K1355" s="51" t="str">
        <f t="shared" si="20"/>
        <v>-</v>
      </c>
    </row>
    <row r="1356" spans="11:11">
      <c r="K1356" s="51" t="str">
        <f t="shared" si="20"/>
        <v>-</v>
      </c>
    </row>
    <row r="1357" spans="11:11">
      <c r="K1357" s="51" t="str">
        <f t="shared" ref="K1357:K1420" si="21">CONCATENATE(I1357,"-",J1357)</f>
        <v>-</v>
      </c>
    </row>
    <row r="1358" spans="11:11">
      <c r="K1358" s="51" t="str">
        <f t="shared" si="21"/>
        <v>-</v>
      </c>
    </row>
    <row r="1359" spans="11:11">
      <c r="K1359" s="51" t="str">
        <f t="shared" si="21"/>
        <v>-</v>
      </c>
    </row>
    <row r="1360" spans="11:11">
      <c r="K1360" s="51" t="str">
        <f t="shared" si="21"/>
        <v>-</v>
      </c>
    </row>
    <row r="1361" spans="11:11">
      <c r="K1361" s="51" t="str">
        <f t="shared" si="21"/>
        <v>-</v>
      </c>
    </row>
    <row r="1362" spans="11:11">
      <c r="K1362" s="51" t="str">
        <f t="shared" si="21"/>
        <v>-</v>
      </c>
    </row>
    <row r="1363" spans="11:11">
      <c r="K1363" s="51" t="str">
        <f t="shared" si="21"/>
        <v>-</v>
      </c>
    </row>
    <row r="1364" spans="11:11">
      <c r="K1364" s="51" t="str">
        <f t="shared" si="21"/>
        <v>-</v>
      </c>
    </row>
    <row r="1365" spans="11:11">
      <c r="K1365" s="51" t="str">
        <f t="shared" si="21"/>
        <v>-</v>
      </c>
    </row>
    <row r="1366" spans="11:11">
      <c r="K1366" s="51" t="str">
        <f t="shared" si="21"/>
        <v>-</v>
      </c>
    </row>
    <row r="1367" spans="11:11">
      <c r="K1367" s="51" t="str">
        <f t="shared" si="21"/>
        <v>-</v>
      </c>
    </row>
    <row r="1368" spans="11:11">
      <c r="K1368" s="51" t="str">
        <f t="shared" si="21"/>
        <v>-</v>
      </c>
    </row>
    <row r="1369" spans="11:11">
      <c r="K1369" s="51" t="str">
        <f t="shared" si="21"/>
        <v>-</v>
      </c>
    </row>
    <row r="1370" spans="11:11">
      <c r="K1370" s="51" t="str">
        <f t="shared" si="21"/>
        <v>-</v>
      </c>
    </row>
    <row r="1371" spans="11:11">
      <c r="K1371" s="51" t="str">
        <f t="shared" si="21"/>
        <v>-</v>
      </c>
    </row>
    <row r="1372" spans="11:11">
      <c r="K1372" s="51" t="str">
        <f t="shared" si="21"/>
        <v>-</v>
      </c>
    </row>
    <row r="1373" spans="11:11">
      <c r="K1373" s="51" t="str">
        <f t="shared" si="21"/>
        <v>-</v>
      </c>
    </row>
    <row r="1374" spans="11:11">
      <c r="K1374" s="51" t="str">
        <f t="shared" si="21"/>
        <v>-</v>
      </c>
    </row>
    <row r="1375" spans="11:11">
      <c r="K1375" s="51" t="str">
        <f t="shared" si="21"/>
        <v>-</v>
      </c>
    </row>
    <row r="1376" spans="11:11">
      <c r="K1376" s="51" t="str">
        <f t="shared" si="21"/>
        <v>-</v>
      </c>
    </row>
    <row r="1377" spans="11:11">
      <c r="K1377" s="51" t="str">
        <f t="shared" si="21"/>
        <v>-</v>
      </c>
    </row>
    <row r="1378" spans="11:11">
      <c r="K1378" s="51" t="str">
        <f t="shared" si="21"/>
        <v>-</v>
      </c>
    </row>
    <row r="1379" spans="11:11">
      <c r="K1379" s="51" t="str">
        <f t="shared" si="21"/>
        <v>-</v>
      </c>
    </row>
    <row r="1380" spans="11:11">
      <c r="K1380" s="51" t="str">
        <f t="shared" si="21"/>
        <v>-</v>
      </c>
    </row>
    <row r="1381" spans="11:11">
      <c r="K1381" s="51" t="str">
        <f t="shared" si="21"/>
        <v>-</v>
      </c>
    </row>
    <row r="1382" spans="11:11">
      <c r="K1382" s="51" t="str">
        <f t="shared" si="21"/>
        <v>-</v>
      </c>
    </row>
    <row r="1383" spans="11:11">
      <c r="K1383" s="51" t="str">
        <f t="shared" si="21"/>
        <v>-</v>
      </c>
    </row>
    <row r="1384" spans="11:11">
      <c r="K1384" s="51" t="str">
        <f t="shared" si="21"/>
        <v>-</v>
      </c>
    </row>
    <row r="1385" spans="11:11">
      <c r="K1385" s="51" t="str">
        <f t="shared" si="21"/>
        <v>-</v>
      </c>
    </row>
    <row r="1386" spans="11:11">
      <c r="K1386" s="51" t="str">
        <f t="shared" si="21"/>
        <v>-</v>
      </c>
    </row>
    <row r="1387" spans="11:11">
      <c r="K1387" s="51" t="str">
        <f t="shared" si="21"/>
        <v>-</v>
      </c>
    </row>
    <row r="1388" spans="11:11">
      <c r="K1388" s="51" t="str">
        <f t="shared" si="21"/>
        <v>-</v>
      </c>
    </row>
    <row r="1389" spans="11:11">
      <c r="K1389" s="51" t="str">
        <f t="shared" si="21"/>
        <v>-</v>
      </c>
    </row>
    <row r="1390" spans="11:11">
      <c r="K1390" s="51" t="str">
        <f t="shared" si="21"/>
        <v>-</v>
      </c>
    </row>
    <row r="1391" spans="11:11">
      <c r="K1391" s="51" t="str">
        <f t="shared" si="21"/>
        <v>-</v>
      </c>
    </row>
    <row r="1392" spans="11:11">
      <c r="K1392" s="51" t="str">
        <f t="shared" si="21"/>
        <v>-</v>
      </c>
    </row>
    <row r="1393" spans="11:11">
      <c r="K1393" s="51" t="str">
        <f t="shared" si="21"/>
        <v>-</v>
      </c>
    </row>
    <row r="1394" spans="11:11">
      <c r="K1394" s="51" t="str">
        <f t="shared" si="21"/>
        <v>-</v>
      </c>
    </row>
    <row r="1395" spans="11:11">
      <c r="K1395" s="51" t="str">
        <f t="shared" si="21"/>
        <v>-</v>
      </c>
    </row>
    <row r="1396" spans="11:11">
      <c r="K1396" s="51" t="str">
        <f t="shared" si="21"/>
        <v>-</v>
      </c>
    </row>
    <row r="1397" spans="11:11">
      <c r="K1397" s="51" t="str">
        <f t="shared" si="21"/>
        <v>-</v>
      </c>
    </row>
    <row r="1398" spans="11:11">
      <c r="K1398" s="51" t="str">
        <f t="shared" si="21"/>
        <v>-</v>
      </c>
    </row>
    <row r="1399" spans="11:11">
      <c r="K1399" s="51" t="str">
        <f t="shared" si="21"/>
        <v>-</v>
      </c>
    </row>
    <row r="1400" spans="11:11">
      <c r="K1400" s="51" t="str">
        <f t="shared" si="21"/>
        <v>-</v>
      </c>
    </row>
    <row r="1401" spans="11:11">
      <c r="K1401" s="51" t="str">
        <f t="shared" si="21"/>
        <v>-</v>
      </c>
    </row>
    <row r="1402" spans="11:11">
      <c r="K1402" s="51" t="str">
        <f t="shared" si="21"/>
        <v>-</v>
      </c>
    </row>
    <row r="1403" spans="11:11">
      <c r="K1403" s="51" t="str">
        <f t="shared" si="21"/>
        <v>-</v>
      </c>
    </row>
    <row r="1404" spans="11:11">
      <c r="K1404" s="51" t="str">
        <f t="shared" si="21"/>
        <v>-</v>
      </c>
    </row>
    <row r="1405" spans="11:11">
      <c r="K1405" s="51" t="str">
        <f t="shared" si="21"/>
        <v>-</v>
      </c>
    </row>
    <row r="1406" spans="11:11">
      <c r="K1406" s="51" t="str">
        <f t="shared" si="21"/>
        <v>-</v>
      </c>
    </row>
    <row r="1407" spans="11:11">
      <c r="K1407" s="51" t="str">
        <f t="shared" si="21"/>
        <v>-</v>
      </c>
    </row>
    <row r="1408" spans="11:11">
      <c r="K1408" s="51" t="str">
        <f t="shared" si="21"/>
        <v>-</v>
      </c>
    </row>
    <row r="1409" spans="11:11">
      <c r="K1409" s="51" t="str">
        <f t="shared" si="21"/>
        <v>-</v>
      </c>
    </row>
    <row r="1410" spans="11:11">
      <c r="K1410" s="51" t="str">
        <f t="shared" si="21"/>
        <v>-</v>
      </c>
    </row>
    <row r="1411" spans="11:11">
      <c r="K1411" s="51" t="str">
        <f t="shared" si="21"/>
        <v>-</v>
      </c>
    </row>
    <row r="1412" spans="11:11">
      <c r="K1412" s="51" t="str">
        <f t="shared" si="21"/>
        <v>-</v>
      </c>
    </row>
    <row r="1413" spans="11:11">
      <c r="K1413" s="51" t="str">
        <f t="shared" si="21"/>
        <v>-</v>
      </c>
    </row>
    <row r="1414" spans="11:11">
      <c r="K1414" s="51" t="str">
        <f t="shared" si="21"/>
        <v>-</v>
      </c>
    </row>
    <row r="1415" spans="11:11">
      <c r="K1415" s="51" t="str">
        <f t="shared" si="21"/>
        <v>-</v>
      </c>
    </row>
    <row r="1416" spans="11:11">
      <c r="K1416" s="51" t="str">
        <f t="shared" si="21"/>
        <v>-</v>
      </c>
    </row>
    <row r="1417" spans="11:11">
      <c r="K1417" s="51" t="str">
        <f t="shared" si="21"/>
        <v>-</v>
      </c>
    </row>
    <row r="1418" spans="11:11">
      <c r="K1418" s="51" t="str">
        <f t="shared" si="21"/>
        <v>-</v>
      </c>
    </row>
    <row r="1419" spans="11:11">
      <c r="K1419" s="51" t="str">
        <f t="shared" si="21"/>
        <v>-</v>
      </c>
    </row>
    <row r="1420" spans="11:11">
      <c r="K1420" s="51" t="str">
        <f t="shared" si="21"/>
        <v>-</v>
      </c>
    </row>
    <row r="1421" spans="11:11">
      <c r="K1421" s="51" t="str">
        <f t="shared" ref="K1421:K1484" si="22">CONCATENATE(I1421,"-",J1421)</f>
        <v>-</v>
      </c>
    </row>
    <row r="1422" spans="11:11">
      <c r="K1422" s="51" t="str">
        <f t="shared" si="22"/>
        <v>-</v>
      </c>
    </row>
    <row r="1423" spans="11:11">
      <c r="K1423" s="51" t="str">
        <f t="shared" si="22"/>
        <v>-</v>
      </c>
    </row>
    <row r="1424" spans="11:11">
      <c r="K1424" s="51" t="str">
        <f t="shared" si="22"/>
        <v>-</v>
      </c>
    </row>
    <row r="1425" spans="11:11">
      <c r="K1425" s="51" t="str">
        <f t="shared" si="22"/>
        <v>-</v>
      </c>
    </row>
    <row r="1426" spans="11:11">
      <c r="K1426" s="51" t="str">
        <f t="shared" si="22"/>
        <v>-</v>
      </c>
    </row>
    <row r="1427" spans="11:11">
      <c r="K1427" s="51" t="str">
        <f t="shared" si="22"/>
        <v>-</v>
      </c>
    </row>
    <row r="1428" spans="11:11">
      <c r="K1428" s="51" t="str">
        <f t="shared" si="22"/>
        <v>-</v>
      </c>
    </row>
    <row r="1429" spans="11:11">
      <c r="K1429" s="51" t="str">
        <f t="shared" si="22"/>
        <v>-</v>
      </c>
    </row>
    <row r="1430" spans="11:11">
      <c r="K1430" s="51" t="str">
        <f t="shared" si="22"/>
        <v>-</v>
      </c>
    </row>
    <row r="1431" spans="11:11">
      <c r="K1431" s="51" t="str">
        <f t="shared" si="22"/>
        <v>-</v>
      </c>
    </row>
    <row r="1432" spans="11:11">
      <c r="K1432" s="51" t="str">
        <f t="shared" si="22"/>
        <v>-</v>
      </c>
    </row>
    <row r="1433" spans="11:11">
      <c r="K1433" s="51" t="str">
        <f t="shared" si="22"/>
        <v>-</v>
      </c>
    </row>
    <row r="1434" spans="11:11">
      <c r="K1434" s="51" t="str">
        <f t="shared" si="22"/>
        <v>-</v>
      </c>
    </row>
    <row r="1435" spans="11:11">
      <c r="K1435" s="51" t="str">
        <f t="shared" si="22"/>
        <v>-</v>
      </c>
    </row>
    <row r="1436" spans="11:11">
      <c r="K1436" s="51" t="str">
        <f t="shared" si="22"/>
        <v>-</v>
      </c>
    </row>
    <row r="1437" spans="11:11">
      <c r="K1437" s="51" t="str">
        <f t="shared" si="22"/>
        <v>-</v>
      </c>
    </row>
    <row r="1438" spans="11:11">
      <c r="K1438" s="51" t="str">
        <f t="shared" si="22"/>
        <v>-</v>
      </c>
    </row>
    <row r="1439" spans="11:11">
      <c r="K1439" s="51" t="str">
        <f t="shared" si="22"/>
        <v>-</v>
      </c>
    </row>
    <row r="1440" spans="11:11">
      <c r="K1440" s="51" t="str">
        <f t="shared" si="22"/>
        <v>-</v>
      </c>
    </row>
    <row r="1441" spans="11:11">
      <c r="K1441" s="51" t="str">
        <f t="shared" si="22"/>
        <v>-</v>
      </c>
    </row>
    <row r="1442" spans="11:11">
      <c r="K1442" s="51" t="str">
        <f t="shared" si="22"/>
        <v>-</v>
      </c>
    </row>
    <row r="1443" spans="11:11">
      <c r="K1443" s="51" t="str">
        <f t="shared" si="22"/>
        <v>-</v>
      </c>
    </row>
    <row r="1444" spans="11:11">
      <c r="K1444" s="51" t="str">
        <f t="shared" si="22"/>
        <v>-</v>
      </c>
    </row>
    <row r="1445" spans="11:11">
      <c r="K1445" s="51" t="str">
        <f t="shared" si="22"/>
        <v>-</v>
      </c>
    </row>
    <row r="1446" spans="11:11">
      <c r="K1446" s="51" t="str">
        <f t="shared" si="22"/>
        <v>-</v>
      </c>
    </row>
    <row r="1447" spans="11:11">
      <c r="K1447" s="51" t="str">
        <f t="shared" si="22"/>
        <v>-</v>
      </c>
    </row>
    <row r="1448" spans="11:11">
      <c r="K1448" s="51" t="str">
        <f t="shared" si="22"/>
        <v>-</v>
      </c>
    </row>
    <row r="1449" spans="11:11">
      <c r="K1449" s="51" t="str">
        <f t="shared" si="22"/>
        <v>-</v>
      </c>
    </row>
    <row r="1450" spans="11:11">
      <c r="K1450" s="51" t="str">
        <f t="shared" si="22"/>
        <v>-</v>
      </c>
    </row>
    <row r="1451" spans="11:11">
      <c r="K1451" s="51" t="str">
        <f t="shared" si="22"/>
        <v>-</v>
      </c>
    </row>
    <row r="1452" spans="11:11">
      <c r="K1452" s="51" t="str">
        <f t="shared" si="22"/>
        <v>-</v>
      </c>
    </row>
    <row r="1453" spans="11:11">
      <c r="K1453" s="51" t="str">
        <f t="shared" si="22"/>
        <v>-</v>
      </c>
    </row>
    <row r="1454" spans="11:11">
      <c r="K1454" s="51" t="str">
        <f t="shared" si="22"/>
        <v>-</v>
      </c>
    </row>
    <row r="1455" spans="11:11">
      <c r="K1455" s="51" t="str">
        <f t="shared" si="22"/>
        <v>-</v>
      </c>
    </row>
    <row r="1456" spans="11:11">
      <c r="K1456" s="51" t="str">
        <f t="shared" si="22"/>
        <v>-</v>
      </c>
    </row>
    <row r="1457" spans="11:11">
      <c r="K1457" s="51" t="str">
        <f t="shared" si="22"/>
        <v>-</v>
      </c>
    </row>
    <row r="1458" spans="11:11">
      <c r="K1458" s="51" t="str">
        <f t="shared" si="22"/>
        <v>-</v>
      </c>
    </row>
    <row r="1459" spans="11:11">
      <c r="K1459" s="51" t="str">
        <f t="shared" si="22"/>
        <v>-</v>
      </c>
    </row>
    <row r="1460" spans="11:11">
      <c r="K1460" s="51" t="str">
        <f t="shared" si="22"/>
        <v>-</v>
      </c>
    </row>
    <row r="1461" spans="11:11">
      <c r="K1461" s="51" t="str">
        <f t="shared" si="22"/>
        <v>-</v>
      </c>
    </row>
    <row r="1462" spans="11:11">
      <c r="K1462" s="51" t="str">
        <f t="shared" si="22"/>
        <v>-</v>
      </c>
    </row>
    <row r="1463" spans="11:11">
      <c r="K1463" s="51" t="str">
        <f t="shared" si="22"/>
        <v>-</v>
      </c>
    </row>
    <row r="1464" spans="11:11">
      <c r="K1464" s="51" t="str">
        <f t="shared" si="22"/>
        <v>-</v>
      </c>
    </row>
    <row r="1465" spans="11:11">
      <c r="K1465" s="51" t="str">
        <f t="shared" si="22"/>
        <v>-</v>
      </c>
    </row>
    <row r="1466" spans="11:11">
      <c r="K1466" s="51" t="str">
        <f t="shared" si="22"/>
        <v>-</v>
      </c>
    </row>
    <row r="1467" spans="11:11">
      <c r="K1467" s="51" t="str">
        <f t="shared" si="22"/>
        <v>-</v>
      </c>
    </row>
    <row r="1468" spans="11:11">
      <c r="K1468" s="51" t="str">
        <f t="shared" si="22"/>
        <v>-</v>
      </c>
    </row>
    <row r="1469" spans="11:11">
      <c r="K1469" s="51" t="str">
        <f t="shared" si="22"/>
        <v>-</v>
      </c>
    </row>
    <row r="1470" spans="11:11">
      <c r="K1470" s="51" t="str">
        <f t="shared" si="22"/>
        <v>-</v>
      </c>
    </row>
    <row r="1471" spans="11:11">
      <c r="K1471" s="51" t="str">
        <f t="shared" si="22"/>
        <v>-</v>
      </c>
    </row>
    <row r="1472" spans="11:11">
      <c r="K1472" s="51" t="str">
        <f t="shared" si="22"/>
        <v>-</v>
      </c>
    </row>
    <row r="1473" spans="11:11">
      <c r="K1473" s="51" t="str">
        <f t="shared" si="22"/>
        <v>-</v>
      </c>
    </row>
    <row r="1474" spans="11:11">
      <c r="K1474" s="51" t="str">
        <f t="shared" si="22"/>
        <v>-</v>
      </c>
    </row>
    <row r="1475" spans="11:11">
      <c r="K1475" s="51" t="str">
        <f t="shared" si="22"/>
        <v>-</v>
      </c>
    </row>
    <row r="1476" spans="11:11">
      <c r="K1476" s="51" t="str">
        <f t="shared" si="22"/>
        <v>-</v>
      </c>
    </row>
    <row r="1477" spans="11:11">
      <c r="K1477" s="51" t="str">
        <f t="shared" si="22"/>
        <v>-</v>
      </c>
    </row>
    <row r="1478" spans="11:11">
      <c r="K1478" s="51" t="str">
        <f t="shared" si="22"/>
        <v>-</v>
      </c>
    </row>
    <row r="1479" spans="11:11">
      <c r="K1479" s="51" t="str">
        <f t="shared" si="22"/>
        <v>-</v>
      </c>
    </row>
    <row r="1480" spans="11:11">
      <c r="K1480" s="51" t="str">
        <f t="shared" si="22"/>
        <v>-</v>
      </c>
    </row>
    <row r="1481" spans="11:11">
      <c r="K1481" s="51" t="str">
        <f t="shared" si="22"/>
        <v>-</v>
      </c>
    </row>
    <row r="1482" spans="11:11">
      <c r="K1482" s="51" t="str">
        <f t="shared" si="22"/>
        <v>-</v>
      </c>
    </row>
    <row r="1483" spans="11:11">
      <c r="K1483" s="51" t="str">
        <f t="shared" si="22"/>
        <v>-</v>
      </c>
    </row>
    <row r="1484" spans="11:11">
      <c r="K1484" s="51" t="str">
        <f t="shared" si="22"/>
        <v>-</v>
      </c>
    </row>
    <row r="1485" spans="11:11">
      <c r="K1485" s="51" t="str">
        <f t="shared" ref="K1485:K1548" si="23">CONCATENATE(I1485,"-",J1485)</f>
        <v>-</v>
      </c>
    </row>
    <row r="1486" spans="11:11">
      <c r="K1486" s="51" t="str">
        <f t="shared" si="23"/>
        <v>-</v>
      </c>
    </row>
    <row r="1487" spans="11:11">
      <c r="K1487" s="51" t="str">
        <f t="shared" si="23"/>
        <v>-</v>
      </c>
    </row>
    <row r="1488" spans="11:11">
      <c r="K1488" s="51" t="str">
        <f t="shared" si="23"/>
        <v>-</v>
      </c>
    </row>
    <row r="1489" spans="11:11">
      <c r="K1489" s="51" t="str">
        <f t="shared" si="23"/>
        <v>-</v>
      </c>
    </row>
    <row r="1490" spans="11:11">
      <c r="K1490" s="51" t="str">
        <f t="shared" si="23"/>
        <v>-</v>
      </c>
    </row>
    <row r="1491" spans="11:11">
      <c r="K1491" s="51" t="str">
        <f t="shared" si="23"/>
        <v>-</v>
      </c>
    </row>
    <row r="1492" spans="11:11">
      <c r="K1492" s="51" t="str">
        <f t="shared" si="23"/>
        <v>-</v>
      </c>
    </row>
    <row r="1493" spans="11:11">
      <c r="K1493" s="51" t="str">
        <f t="shared" si="23"/>
        <v>-</v>
      </c>
    </row>
    <row r="1494" spans="11:11">
      <c r="K1494" s="51" t="str">
        <f t="shared" si="23"/>
        <v>-</v>
      </c>
    </row>
    <row r="1495" spans="11:11">
      <c r="K1495" s="51" t="str">
        <f t="shared" si="23"/>
        <v>-</v>
      </c>
    </row>
    <row r="1496" spans="11:11">
      <c r="K1496" s="51" t="str">
        <f t="shared" si="23"/>
        <v>-</v>
      </c>
    </row>
    <row r="1497" spans="11:11">
      <c r="K1497" s="51" t="str">
        <f t="shared" si="23"/>
        <v>-</v>
      </c>
    </row>
    <row r="1498" spans="11:11">
      <c r="K1498" s="51" t="str">
        <f t="shared" si="23"/>
        <v>-</v>
      </c>
    </row>
    <row r="1499" spans="11:11">
      <c r="K1499" s="51" t="str">
        <f t="shared" si="23"/>
        <v>-</v>
      </c>
    </row>
    <row r="1500" spans="11:11">
      <c r="K1500" s="51" t="str">
        <f t="shared" si="23"/>
        <v>-</v>
      </c>
    </row>
    <row r="1501" spans="11:11">
      <c r="K1501" s="51" t="str">
        <f t="shared" si="23"/>
        <v>-</v>
      </c>
    </row>
    <row r="1502" spans="11:11">
      <c r="K1502" s="51" t="str">
        <f t="shared" si="23"/>
        <v>-</v>
      </c>
    </row>
    <row r="1503" spans="11:11">
      <c r="K1503" s="51" t="str">
        <f t="shared" si="23"/>
        <v>-</v>
      </c>
    </row>
    <row r="1504" spans="11:11">
      <c r="K1504" s="51" t="str">
        <f t="shared" si="23"/>
        <v>-</v>
      </c>
    </row>
    <row r="1505" spans="11:11">
      <c r="K1505" s="51" t="str">
        <f t="shared" si="23"/>
        <v>-</v>
      </c>
    </row>
    <row r="1506" spans="11:11">
      <c r="K1506" s="51" t="str">
        <f t="shared" si="23"/>
        <v>-</v>
      </c>
    </row>
    <row r="1507" spans="11:11">
      <c r="K1507" s="51" t="str">
        <f t="shared" si="23"/>
        <v>-</v>
      </c>
    </row>
    <row r="1508" spans="11:11">
      <c r="K1508" s="51" t="str">
        <f t="shared" si="23"/>
        <v>-</v>
      </c>
    </row>
    <row r="1509" spans="11:11">
      <c r="K1509" s="51" t="str">
        <f t="shared" si="23"/>
        <v>-</v>
      </c>
    </row>
    <row r="1510" spans="11:11">
      <c r="K1510" s="51" t="str">
        <f t="shared" si="23"/>
        <v>-</v>
      </c>
    </row>
    <row r="1511" spans="11:11">
      <c r="K1511" s="51" t="str">
        <f t="shared" si="23"/>
        <v>-</v>
      </c>
    </row>
    <row r="1512" spans="11:11">
      <c r="K1512" s="51" t="str">
        <f t="shared" si="23"/>
        <v>-</v>
      </c>
    </row>
    <row r="1513" spans="11:11">
      <c r="K1513" s="51" t="str">
        <f t="shared" si="23"/>
        <v>-</v>
      </c>
    </row>
    <row r="1514" spans="11:11">
      <c r="K1514" s="51" t="str">
        <f t="shared" si="23"/>
        <v>-</v>
      </c>
    </row>
    <row r="1515" spans="11:11">
      <c r="K1515" s="51" t="str">
        <f t="shared" si="23"/>
        <v>-</v>
      </c>
    </row>
    <row r="1516" spans="11:11">
      <c r="K1516" s="51" t="str">
        <f t="shared" si="23"/>
        <v>-</v>
      </c>
    </row>
    <row r="1517" spans="11:11">
      <c r="K1517" s="51" t="str">
        <f t="shared" si="23"/>
        <v>-</v>
      </c>
    </row>
    <row r="1518" spans="11:11">
      <c r="K1518" s="51" t="str">
        <f t="shared" si="23"/>
        <v>-</v>
      </c>
    </row>
    <row r="1519" spans="11:11">
      <c r="K1519" s="51" t="str">
        <f t="shared" si="23"/>
        <v>-</v>
      </c>
    </row>
    <row r="1520" spans="11:11">
      <c r="K1520" s="51" t="str">
        <f t="shared" si="23"/>
        <v>-</v>
      </c>
    </row>
    <row r="1521" spans="11:11">
      <c r="K1521" s="51" t="str">
        <f t="shared" si="23"/>
        <v>-</v>
      </c>
    </row>
    <row r="1522" spans="11:11">
      <c r="K1522" s="51" t="str">
        <f t="shared" si="23"/>
        <v>-</v>
      </c>
    </row>
    <row r="1523" spans="11:11">
      <c r="K1523" s="51" t="str">
        <f t="shared" si="23"/>
        <v>-</v>
      </c>
    </row>
    <row r="1524" spans="11:11">
      <c r="K1524" s="51" t="str">
        <f t="shared" si="23"/>
        <v>-</v>
      </c>
    </row>
    <row r="1525" spans="11:11">
      <c r="K1525" s="51" t="str">
        <f t="shared" si="23"/>
        <v>-</v>
      </c>
    </row>
    <row r="1526" spans="11:11">
      <c r="K1526" s="51" t="str">
        <f t="shared" si="23"/>
        <v>-</v>
      </c>
    </row>
    <row r="1527" spans="11:11">
      <c r="K1527" s="51" t="str">
        <f t="shared" si="23"/>
        <v>-</v>
      </c>
    </row>
    <row r="1528" spans="11:11">
      <c r="K1528" s="51" t="str">
        <f t="shared" si="23"/>
        <v>-</v>
      </c>
    </row>
    <row r="1529" spans="11:11">
      <c r="K1529" s="51" t="str">
        <f t="shared" si="23"/>
        <v>-</v>
      </c>
    </row>
    <row r="1530" spans="11:11">
      <c r="K1530" s="51" t="str">
        <f t="shared" si="23"/>
        <v>-</v>
      </c>
    </row>
    <row r="1531" spans="11:11">
      <c r="K1531" s="51" t="str">
        <f t="shared" si="23"/>
        <v>-</v>
      </c>
    </row>
    <row r="1532" spans="11:11">
      <c r="K1532" s="51" t="str">
        <f t="shared" si="23"/>
        <v>-</v>
      </c>
    </row>
    <row r="1533" spans="11:11">
      <c r="K1533" s="51" t="str">
        <f t="shared" si="23"/>
        <v>-</v>
      </c>
    </row>
    <row r="1534" spans="11:11">
      <c r="K1534" s="51" t="str">
        <f t="shared" si="23"/>
        <v>-</v>
      </c>
    </row>
    <row r="1535" spans="11:11">
      <c r="K1535" s="51" t="str">
        <f t="shared" si="23"/>
        <v>-</v>
      </c>
    </row>
    <row r="1536" spans="11:11">
      <c r="K1536" s="51" t="str">
        <f t="shared" si="23"/>
        <v>-</v>
      </c>
    </row>
    <row r="1537" spans="11:11">
      <c r="K1537" s="51" t="str">
        <f t="shared" si="23"/>
        <v>-</v>
      </c>
    </row>
    <row r="1538" spans="11:11">
      <c r="K1538" s="51" t="str">
        <f t="shared" si="23"/>
        <v>-</v>
      </c>
    </row>
    <row r="1539" spans="11:11">
      <c r="K1539" s="51" t="str">
        <f t="shared" si="23"/>
        <v>-</v>
      </c>
    </row>
    <row r="1540" spans="11:11">
      <c r="K1540" s="51" t="str">
        <f t="shared" si="23"/>
        <v>-</v>
      </c>
    </row>
    <row r="1541" spans="11:11">
      <c r="K1541" s="51" t="str">
        <f t="shared" si="23"/>
        <v>-</v>
      </c>
    </row>
    <row r="1542" spans="11:11">
      <c r="K1542" s="51" t="str">
        <f t="shared" si="23"/>
        <v>-</v>
      </c>
    </row>
    <row r="1543" spans="11:11">
      <c r="K1543" s="51" t="str">
        <f t="shared" si="23"/>
        <v>-</v>
      </c>
    </row>
    <row r="1544" spans="11:11">
      <c r="K1544" s="51" t="str">
        <f t="shared" si="23"/>
        <v>-</v>
      </c>
    </row>
    <row r="1545" spans="11:11">
      <c r="K1545" s="51" t="str">
        <f t="shared" si="23"/>
        <v>-</v>
      </c>
    </row>
    <row r="1546" spans="11:11">
      <c r="K1546" s="51" t="str">
        <f t="shared" si="23"/>
        <v>-</v>
      </c>
    </row>
    <row r="1547" spans="11:11">
      <c r="K1547" s="51" t="str">
        <f t="shared" si="23"/>
        <v>-</v>
      </c>
    </row>
    <row r="1548" spans="11:11">
      <c r="K1548" s="51" t="str">
        <f t="shared" si="23"/>
        <v>-</v>
      </c>
    </row>
    <row r="1549" spans="11:11">
      <c r="K1549" s="51" t="str">
        <f t="shared" ref="K1549:K1612" si="24">CONCATENATE(I1549,"-",J1549)</f>
        <v>-</v>
      </c>
    </row>
    <row r="1550" spans="11:11">
      <c r="K1550" s="51" t="str">
        <f t="shared" si="24"/>
        <v>-</v>
      </c>
    </row>
    <row r="1551" spans="11:11">
      <c r="K1551" s="51" t="str">
        <f t="shared" si="24"/>
        <v>-</v>
      </c>
    </row>
    <row r="1552" spans="11:11">
      <c r="K1552" s="51" t="str">
        <f t="shared" si="24"/>
        <v>-</v>
      </c>
    </row>
    <row r="1553" spans="11:11">
      <c r="K1553" s="51" t="str">
        <f t="shared" si="24"/>
        <v>-</v>
      </c>
    </row>
    <row r="1554" spans="11:11">
      <c r="K1554" s="51" t="str">
        <f t="shared" si="24"/>
        <v>-</v>
      </c>
    </row>
    <row r="1555" spans="11:11">
      <c r="K1555" s="51" t="str">
        <f t="shared" si="24"/>
        <v>-</v>
      </c>
    </row>
    <row r="1556" spans="11:11">
      <c r="K1556" s="51" t="str">
        <f t="shared" si="24"/>
        <v>-</v>
      </c>
    </row>
    <row r="1557" spans="11:11">
      <c r="K1557" s="51" t="str">
        <f t="shared" si="24"/>
        <v>-</v>
      </c>
    </row>
    <row r="1558" spans="11:11">
      <c r="K1558" s="51" t="str">
        <f t="shared" si="24"/>
        <v>-</v>
      </c>
    </row>
    <row r="1559" spans="11:11">
      <c r="K1559" s="51" t="str">
        <f t="shared" si="24"/>
        <v>-</v>
      </c>
    </row>
    <row r="1560" spans="11:11">
      <c r="K1560" s="51" t="str">
        <f t="shared" si="24"/>
        <v>-</v>
      </c>
    </row>
    <row r="1561" spans="11:11">
      <c r="K1561" s="51" t="str">
        <f t="shared" si="24"/>
        <v>-</v>
      </c>
    </row>
    <row r="1562" spans="11:11">
      <c r="K1562" s="51" t="str">
        <f t="shared" si="24"/>
        <v>-</v>
      </c>
    </row>
    <row r="1563" spans="11:11">
      <c r="K1563" s="51" t="str">
        <f t="shared" si="24"/>
        <v>-</v>
      </c>
    </row>
    <row r="1564" spans="11:11">
      <c r="K1564" s="51" t="str">
        <f t="shared" si="24"/>
        <v>-</v>
      </c>
    </row>
    <row r="1565" spans="11:11">
      <c r="K1565" s="51" t="str">
        <f t="shared" si="24"/>
        <v>-</v>
      </c>
    </row>
    <row r="1566" spans="11:11">
      <c r="K1566" s="51" t="str">
        <f t="shared" si="24"/>
        <v>-</v>
      </c>
    </row>
    <row r="1567" spans="11:11">
      <c r="K1567" s="51" t="str">
        <f t="shared" si="24"/>
        <v>-</v>
      </c>
    </row>
    <row r="1568" spans="11:11">
      <c r="K1568" s="51" t="str">
        <f t="shared" si="24"/>
        <v>-</v>
      </c>
    </row>
    <row r="1569" spans="11:11">
      <c r="K1569" s="51" t="str">
        <f t="shared" si="24"/>
        <v>-</v>
      </c>
    </row>
    <row r="1570" spans="11:11">
      <c r="K1570" s="51" t="str">
        <f t="shared" si="24"/>
        <v>-</v>
      </c>
    </row>
    <row r="1571" spans="11:11">
      <c r="K1571" s="51" t="str">
        <f t="shared" si="24"/>
        <v>-</v>
      </c>
    </row>
    <row r="1572" spans="11:11">
      <c r="K1572" s="51" t="str">
        <f t="shared" si="24"/>
        <v>-</v>
      </c>
    </row>
    <row r="1573" spans="11:11">
      <c r="K1573" s="51" t="str">
        <f t="shared" si="24"/>
        <v>-</v>
      </c>
    </row>
    <row r="1574" spans="11:11">
      <c r="K1574" s="51" t="str">
        <f t="shared" si="24"/>
        <v>-</v>
      </c>
    </row>
    <row r="1575" spans="11:11">
      <c r="K1575" s="51" t="str">
        <f t="shared" si="24"/>
        <v>-</v>
      </c>
    </row>
    <row r="1576" spans="11:11">
      <c r="K1576" s="51" t="str">
        <f t="shared" si="24"/>
        <v>-</v>
      </c>
    </row>
    <row r="1577" spans="11:11">
      <c r="K1577" s="51" t="str">
        <f t="shared" si="24"/>
        <v>-</v>
      </c>
    </row>
    <row r="1578" spans="11:11">
      <c r="K1578" s="51" t="str">
        <f t="shared" si="24"/>
        <v>-</v>
      </c>
    </row>
    <row r="1579" spans="11:11">
      <c r="K1579" s="51" t="str">
        <f t="shared" si="24"/>
        <v>-</v>
      </c>
    </row>
    <row r="1580" spans="11:11">
      <c r="K1580" s="51" t="str">
        <f t="shared" si="24"/>
        <v>-</v>
      </c>
    </row>
    <row r="1581" spans="11:11">
      <c r="K1581" s="51" t="str">
        <f t="shared" si="24"/>
        <v>-</v>
      </c>
    </row>
    <row r="1582" spans="11:11">
      <c r="K1582" s="51" t="str">
        <f t="shared" si="24"/>
        <v>-</v>
      </c>
    </row>
    <row r="1583" spans="11:11">
      <c r="K1583" s="51" t="str">
        <f t="shared" si="24"/>
        <v>-</v>
      </c>
    </row>
    <row r="1584" spans="11:11">
      <c r="K1584" s="51" t="str">
        <f t="shared" si="24"/>
        <v>-</v>
      </c>
    </row>
    <row r="1585" spans="11:11">
      <c r="K1585" s="51" t="str">
        <f t="shared" si="24"/>
        <v>-</v>
      </c>
    </row>
    <row r="1586" spans="11:11">
      <c r="K1586" s="51" t="str">
        <f t="shared" si="24"/>
        <v>-</v>
      </c>
    </row>
    <row r="1587" spans="11:11">
      <c r="K1587" s="51" t="str">
        <f t="shared" si="24"/>
        <v>-</v>
      </c>
    </row>
    <row r="1588" spans="11:11">
      <c r="K1588" s="51" t="str">
        <f t="shared" si="24"/>
        <v>-</v>
      </c>
    </row>
    <row r="1589" spans="11:11">
      <c r="K1589" s="51" t="str">
        <f t="shared" si="24"/>
        <v>-</v>
      </c>
    </row>
    <row r="1590" spans="11:11">
      <c r="K1590" s="51" t="str">
        <f t="shared" si="24"/>
        <v>-</v>
      </c>
    </row>
    <row r="1591" spans="11:11">
      <c r="K1591" s="51" t="str">
        <f t="shared" si="24"/>
        <v>-</v>
      </c>
    </row>
    <row r="1592" spans="11:11">
      <c r="K1592" s="51" t="str">
        <f t="shared" si="24"/>
        <v>-</v>
      </c>
    </row>
    <row r="1593" spans="11:11">
      <c r="K1593" s="51" t="str">
        <f t="shared" si="24"/>
        <v>-</v>
      </c>
    </row>
    <row r="1594" spans="11:11">
      <c r="K1594" s="51" t="str">
        <f t="shared" si="24"/>
        <v>-</v>
      </c>
    </row>
    <row r="1595" spans="11:11">
      <c r="K1595" s="51" t="str">
        <f t="shared" si="24"/>
        <v>-</v>
      </c>
    </row>
    <row r="1596" spans="11:11">
      <c r="K1596" s="51" t="str">
        <f t="shared" si="24"/>
        <v>-</v>
      </c>
    </row>
    <row r="1597" spans="11:11">
      <c r="K1597" s="51" t="str">
        <f t="shared" si="24"/>
        <v>-</v>
      </c>
    </row>
    <row r="1598" spans="11:11">
      <c r="K1598" s="51" t="str">
        <f t="shared" si="24"/>
        <v>-</v>
      </c>
    </row>
    <row r="1599" spans="11:11">
      <c r="K1599" s="51" t="str">
        <f t="shared" si="24"/>
        <v>-</v>
      </c>
    </row>
    <row r="1600" spans="11:11">
      <c r="K1600" s="51" t="str">
        <f t="shared" si="24"/>
        <v>-</v>
      </c>
    </row>
    <row r="1601" spans="11:11">
      <c r="K1601" s="51" t="str">
        <f t="shared" si="24"/>
        <v>-</v>
      </c>
    </row>
    <row r="1602" spans="11:11">
      <c r="K1602" s="51" t="str">
        <f t="shared" si="24"/>
        <v>-</v>
      </c>
    </row>
    <row r="1603" spans="11:11">
      <c r="K1603" s="51" t="str">
        <f t="shared" si="24"/>
        <v>-</v>
      </c>
    </row>
    <row r="1604" spans="11:11">
      <c r="K1604" s="51" t="str">
        <f t="shared" si="24"/>
        <v>-</v>
      </c>
    </row>
    <row r="1605" spans="11:11">
      <c r="K1605" s="51" t="str">
        <f t="shared" si="24"/>
        <v>-</v>
      </c>
    </row>
    <row r="1606" spans="11:11">
      <c r="K1606" s="51" t="str">
        <f t="shared" si="24"/>
        <v>-</v>
      </c>
    </row>
    <row r="1607" spans="11:11">
      <c r="K1607" s="51" t="str">
        <f t="shared" si="24"/>
        <v>-</v>
      </c>
    </row>
    <row r="1608" spans="11:11">
      <c r="K1608" s="51" t="str">
        <f t="shared" si="24"/>
        <v>-</v>
      </c>
    </row>
    <row r="1609" spans="11:11">
      <c r="K1609" s="51" t="str">
        <f t="shared" si="24"/>
        <v>-</v>
      </c>
    </row>
    <row r="1610" spans="11:11">
      <c r="K1610" s="51" t="str">
        <f t="shared" si="24"/>
        <v>-</v>
      </c>
    </row>
    <row r="1611" spans="11:11">
      <c r="K1611" s="51" t="str">
        <f t="shared" si="24"/>
        <v>-</v>
      </c>
    </row>
    <row r="1612" spans="11:11">
      <c r="K1612" s="51" t="str">
        <f t="shared" si="24"/>
        <v>-</v>
      </c>
    </row>
    <row r="1613" spans="11:11">
      <c r="K1613" s="51" t="str">
        <f t="shared" ref="K1613:K1661" si="25">CONCATENATE(I1613,"-",J1613)</f>
        <v>-</v>
      </c>
    </row>
    <row r="1614" spans="11:11">
      <c r="K1614" s="51" t="str">
        <f t="shared" si="25"/>
        <v>-</v>
      </c>
    </row>
    <row r="1615" spans="11:11">
      <c r="K1615" s="51" t="str">
        <f t="shared" si="25"/>
        <v>-</v>
      </c>
    </row>
    <row r="1616" spans="11:11">
      <c r="K1616" s="51" t="str">
        <f t="shared" si="25"/>
        <v>-</v>
      </c>
    </row>
    <row r="1617" spans="11:11">
      <c r="K1617" s="51" t="str">
        <f t="shared" si="25"/>
        <v>-</v>
      </c>
    </row>
    <row r="1618" spans="11:11">
      <c r="K1618" s="51" t="str">
        <f t="shared" si="25"/>
        <v>-</v>
      </c>
    </row>
    <row r="1619" spans="11:11">
      <c r="K1619" s="51" t="str">
        <f t="shared" si="25"/>
        <v>-</v>
      </c>
    </row>
    <row r="1620" spans="11:11">
      <c r="K1620" s="51" t="str">
        <f t="shared" si="25"/>
        <v>-</v>
      </c>
    </row>
    <row r="1621" spans="11:11">
      <c r="K1621" s="51" t="str">
        <f t="shared" si="25"/>
        <v>-</v>
      </c>
    </row>
    <row r="1622" spans="11:11">
      <c r="K1622" s="51" t="str">
        <f t="shared" si="25"/>
        <v>-</v>
      </c>
    </row>
    <row r="1623" spans="11:11">
      <c r="K1623" s="51" t="str">
        <f t="shared" si="25"/>
        <v>-</v>
      </c>
    </row>
    <row r="1624" spans="11:11">
      <c r="K1624" s="51" t="str">
        <f t="shared" si="25"/>
        <v>-</v>
      </c>
    </row>
    <row r="1625" spans="11:11">
      <c r="K1625" s="51" t="str">
        <f t="shared" si="25"/>
        <v>-</v>
      </c>
    </row>
    <row r="1626" spans="11:11">
      <c r="K1626" s="51" t="str">
        <f t="shared" si="25"/>
        <v>-</v>
      </c>
    </row>
    <row r="1627" spans="11:11">
      <c r="K1627" s="51" t="str">
        <f t="shared" si="25"/>
        <v>-</v>
      </c>
    </row>
    <row r="1628" spans="11:11">
      <c r="K1628" s="51" t="str">
        <f t="shared" si="25"/>
        <v>-</v>
      </c>
    </row>
    <row r="1629" spans="11:11">
      <c r="K1629" s="51" t="str">
        <f t="shared" si="25"/>
        <v>-</v>
      </c>
    </row>
    <row r="1630" spans="11:11">
      <c r="K1630" s="51" t="str">
        <f t="shared" si="25"/>
        <v>-</v>
      </c>
    </row>
    <row r="1631" spans="11:11">
      <c r="K1631" s="51" t="str">
        <f t="shared" si="25"/>
        <v>-</v>
      </c>
    </row>
    <row r="1632" spans="11:11">
      <c r="K1632" s="51" t="str">
        <f t="shared" si="25"/>
        <v>-</v>
      </c>
    </row>
    <row r="1633" spans="11:11">
      <c r="K1633" s="51" t="str">
        <f t="shared" si="25"/>
        <v>-</v>
      </c>
    </row>
    <row r="1634" spans="11:11">
      <c r="K1634" s="51" t="str">
        <f t="shared" si="25"/>
        <v>-</v>
      </c>
    </row>
    <row r="1635" spans="11:11">
      <c r="K1635" s="51" t="str">
        <f t="shared" si="25"/>
        <v>-</v>
      </c>
    </row>
    <row r="1636" spans="11:11">
      <c r="K1636" s="51" t="str">
        <f t="shared" si="25"/>
        <v>-</v>
      </c>
    </row>
    <row r="1637" spans="11:11">
      <c r="K1637" s="51" t="str">
        <f t="shared" si="25"/>
        <v>-</v>
      </c>
    </row>
    <row r="1638" spans="11:11">
      <c r="K1638" s="51" t="str">
        <f t="shared" si="25"/>
        <v>-</v>
      </c>
    </row>
    <row r="1639" spans="11:11">
      <c r="K1639" s="51" t="str">
        <f t="shared" si="25"/>
        <v>-</v>
      </c>
    </row>
    <row r="1640" spans="11:11">
      <c r="K1640" s="51" t="str">
        <f t="shared" si="25"/>
        <v>-</v>
      </c>
    </row>
    <row r="1641" spans="11:11">
      <c r="K1641" s="51" t="str">
        <f t="shared" si="25"/>
        <v>-</v>
      </c>
    </row>
    <row r="1642" spans="11:11">
      <c r="K1642" s="51" t="str">
        <f t="shared" si="25"/>
        <v>-</v>
      </c>
    </row>
    <row r="1643" spans="11:11">
      <c r="K1643" s="51" t="str">
        <f t="shared" si="25"/>
        <v>-</v>
      </c>
    </row>
    <row r="1644" spans="11:11">
      <c r="K1644" s="51" t="str">
        <f t="shared" si="25"/>
        <v>-</v>
      </c>
    </row>
    <row r="1645" spans="11:11">
      <c r="K1645" s="51" t="str">
        <f t="shared" si="25"/>
        <v>-</v>
      </c>
    </row>
    <row r="1646" spans="11:11">
      <c r="K1646" s="51" t="str">
        <f t="shared" si="25"/>
        <v>-</v>
      </c>
    </row>
    <row r="1647" spans="11:11">
      <c r="K1647" s="51" t="str">
        <f t="shared" si="25"/>
        <v>-</v>
      </c>
    </row>
    <row r="1648" spans="11:11">
      <c r="K1648" s="51" t="str">
        <f t="shared" si="25"/>
        <v>-</v>
      </c>
    </row>
    <row r="1649" spans="11:11">
      <c r="K1649" s="51" t="str">
        <f t="shared" si="25"/>
        <v>-</v>
      </c>
    </row>
    <row r="1650" spans="11:11">
      <c r="K1650" s="51" t="str">
        <f t="shared" si="25"/>
        <v>-</v>
      </c>
    </row>
    <row r="1651" spans="11:11">
      <c r="K1651" s="51" t="str">
        <f t="shared" si="25"/>
        <v>-</v>
      </c>
    </row>
    <row r="1652" spans="11:11">
      <c r="K1652" s="51" t="str">
        <f t="shared" si="25"/>
        <v>-</v>
      </c>
    </row>
    <row r="1653" spans="11:11">
      <c r="K1653" s="51" t="str">
        <f t="shared" si="25"/>
        <v>-</v>
      </c>
    </row>
    <row r="1654" spans="11:11">
      <c r="K1654" s="51" t="str">
        <f t="shared" si="25"/>
        <v>-</v>
      </c>
    </row>
    <row r="1655" spans="11:11">
      <c r="K1655" s="51" t="str">
        <f t="shared" si="25"/>
        <v>-</v>
      </c>
    </row>
    <row r="1656" spans="11:11">
      <c r="K1656" s="51" t="str">
        <f t="shared" si="25"/>
        <v>-</v>
      </c>
    </row>
    <row r="1657" spans="11:11">
      <c r="K1657" s="51" t="str">
        <f t="shared" si="25"/>
        <v>-</v>
      </c>
    </row>
    <row r="1658" spans="11:11">
      <c r="K1658" s="51" t="str">
        <f t="shared" si="25"/>
        <v>-</v>
      </c>
    </row>
    <row r="1659" spans="11:11">
      <c r="K1659" s="51" t="str">
        <f t="shared" si="25"/>
        <v>-</v>
      </c>
    </row>
    <row r="1660" spans="11:11">
      <c r="K1660" s="51" t="str">
        <f t="shared" si="25"/>
        <v>-</v>
      </c>
    </row>
    <row r="1661" spans="11:11">
      <c r="K1661" s="51" t="str">
        <f t="shared" si="25"/>
        <v>-</v>
      </c>
    </row>
  </sheetData>
  <mergeCells count="29">
    <mergeCell ref="I12:I14"/>
    <mergeCell ref="J12:J14"/>
    <mergeCell ref="L12:L14"/>
    <mergeCell ref="H12:H14"/>
    <mergeCell ref="A9:H10"/>
    <mergeCell ref="A12:A14"/>
    <mergeCell ref="C12:C14"/>
    <mergeCell ref="E12:E14"/>
    <mergeCell ref="F12:F14"/>
    <mergeCell ref="G12:G14"/>
    <mergeCell ref="D12:D14"/>
    <mergeCell ref="A8:AH8"/>
    <mergeCell ref="I9:L9"/>
    <mergeCell ref="M9:T9"/>
    <mergeCell ref="U9:AH9"/>
    <mergeCell ref="I10:L10"/>
    <mergeCell ref="M10:M11"/>
    <mergeCell ref="N10:Q10"/>
    <mergeCell ref="R10:T10"/>
    <mergeCell ref="U10:Y10"/>
    <mergeCell ref="AC10:AE10"/>
    <mergeCell ref="AF10:AH10"/>
    <mergeCell ref="Z10:AB10"/>
    <mergeCell ref="E1:AE2"/>
    <mergeCell ref="AF1:AH2"/>
    <mergeCell ref="E3:AE4"/>
    <mergeCell ref="AF3:AH4"/>
    <mergeCell ref="E5:AE6"/>
    <mergeCell ref="AF5:AH6"/>
  </mergeCells>
  <conditionalFormatting sqref="L12 L15:L1048576">
    <cfRule type="containsText" dxfId="10" priority="1" operator="containsText" text="Bajo">
      <formula>NOT(ISERROR(SEARCH("Bajo",L12)))</formula>
    </cfRule>
    <cfRule type="containsText" dxfId="9" priority="2" operator="containsText" text="Moderado">
      <formula>NOT(ISERROR(SEARCH("Moderado",L12)))</formula>
    </cfRule>
    <cfRule type="containsText" dxfId="8" priority="3" operator="containsText" text="Alto">
      <formula>NOT(ISERROR(SEARCH("Alto",L12)))</formula>
    </cfRule>
    <cfRule type="containsText" dxfId="7" priority="4" operator="containsText" text="Extremadamente alto">
      <formula>NOT(ISERROR(SEARCH("Extremadamente alto",L12)))</formula>
    </cfRule>
  </conditionalFormatting>
  <printOptions horizontalCentered="1" verticalCentered="1"/>
  <pageMargins left="0.51181102362204722" right="0.51181102362204722" top="0.55118110236220474" bottom="0.55118110236220474" header="0.31496062992125984" footer="0.31496062992125984"/>
  <pageSetup paperSize="122" scale="20" orientation="landscape" r:id="rId1"/>
  <headerFooter>
    <oddFooter>&amp;L&amp;6Carrera 30 No 25-90 Piso 9 Costado oriental PBX: (1) 368 00 38Código Postal: 111311www.serviciocivil.gov.co&amp;11&amp;C&amp;G&amp;R&amp;6Página &amp;P de &amp;N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O118"/>
  <sheetViews>
    <sheetView topLeftCell="A9" workbookViewId="0">
      <selection activeCell="G15" sqref="G15:I39"/>
    </sheetView>
  </sheetViews>
  <sheetFormatPr baseColWidth="10" defaultRowHeight="15"/>
  <cols>
    <col min="1" max="1" width="15.42578125" customWidth="1"/>
    <col min="2" max="2" width="33.140625" bestFit="1" customWidth="1"/>
    <col min="3" max="3" width="16.85546875" customWidth="1"/>
    <col min="4" max="4" width="19.140625" customWidth="1"/>
    <col min="9" max="9" width="16.42578125" customWidth="1"/>
  </cols>
  <sheetData>
    <row r="1" spans="1:10" ht="24">
      <c r="A1" s="23" t="s">
        <v>3</v>
      </c>
      <c r="B1" s="24" t="s">
        <v>4</v>
      </c>
      <c r="C1" s="23" t="s">
        <v>5</v>
      </c>
      <c r="D1" s="23" t="s">
        <v>6</v>
      </c>
      <c r="I1" s="53" t="s">
        <v>55</v>
      </c>
    </row>
    <row r="2" spans="1:10">
      <c r="A2" s="25" t="s">
        <v>9</v>
      </c>
      <c r="B2" s="25"/>
      <c r="C2" s="25"/>
      <c r="D2" s="25"/>
      <c r="I2" s="54" t="s">
        <v>56</v>
      </c>
    </row>
    <row r="3" spans="1:10" ht="24.75" thickBot="1">
      <c r="A3" s="26" t="s">
        <v>12</v>
      </c>
      <c r="B3" s="27">
        <v>1</v>
      </c>
      <c r="C3" s="28" t="s">
        <v>13</v>
      </c>
      <c r="D3" s="29" t="s">
        <v>14</v>
      </c>
      <c r="I3" s="55" t="s">
        <v>57</v>
      </c>
    </row>
    <row r="4" spans="1:10" ht="37.5" thickTop="1" thickBot="1">
      <c r="A4" s="30" t="s">
        <v>24</v>
      </c>
      <c r="B4" s="31">
        <v>2</v>
      </c>
      <c r="C4" s="32" t="s">
        <v>25</v>
      </c>
      <c r="D4" s="33" t="s">
        <v>26</v>
      </c>
      <c r="I4" s="56" t="s">
        <v>58</v>
      </c>
    </row>
    <row r="5" spans="1:10" ht="49.5" thickTop="1" thickBot="1">
      <c r="A5" s="34" t="s">
        <v>32</v>
      </c>
      <c r="B5" s="35">
        <v>3</v>
      </c>
      <c r="C5" s="36" t="s">
        <v>33</v>
      </c>
      <c r="D5" s="37" t="s">
        <v>34</v>
      </c>
      <c r="I5" s="57" t="s">
        <v>59</v>
      </c>
    </row>
    <row r="6" spans="1:10" ht="17.25" thickTop="1" thickBot="1">
      <c r="A6" s="38" t="s">
        <v>35</v>
      </c>
      <c r="B6" s="39">
        <v>4</v>
      </c>
      <c r="C6" s="40" t="s">
        <v>36</v>
      </c>
      <c r="D6" s="41" t="s">
        <v>37</v>
      </c>
    </row>
    <row r="7" spans="1:10" ht="17.25" thickTop="1" thickBot="1">
      <c r="A7" s="42" t="s">
        <v>38</v>
      </c>
      <c r="B7" s="43">
        <v>5</v>
      </c>
      <c r="C7" s="44" t="s">
        <v>39</v>
      </c>
      <c r="D7" s="45" t="s">
        <v>40</v>
      </c>
    </row>
    <row r="8" spans="1:10" ht="15.75" thickTop="1"/>
    <row r="10" spans="1:10">
      <c r="A10" t="s">
        <v>29</v>
      </c>
      <c r="J10" t="s">
        <v>84</v>
      </c>
    </row>
    <row r="11" spans="1:10">
      <c r="A11" t="s">
        <v>41</v>
      </c>
    </row>
    <row r="12" spans="1:10">
      <c r="J12" t="s">
        <v>46</v>
      </c>
    </row>
    <row r="13" spans="1:10">
      <c r="E13" s="46" t="s">
        <v>48</v>
      </c>
      <c r="J13" t="s">
        <v>47</v>
      </c>
    </row>
    <row r="14" spans="1:10">
      <c r="E14" s="46" t="s">
        <v>19</v>
      </c>
      <c r="F14" s="46" t="s">
        <v>20</v>
      </c>
      <c r="G14" s="46" t="s">
        <v>49</v>
      </c>
      <c r="H14" s="46" t="s">
        <v>50</v>
      </c>
    </row>
    <row r="15" spans="1:10">
      <c r="A15" s="25" t="s">
        <v>15</v>
      </c>
      <c r="E15">
        <v>1</v>
      </c>
      <c r="F15">
        <v>1</v>
      </c>
      <c r="G15" t="str">
        <f>(E15&amp;"-"&amp;F15)</f>
        <v>1-1</v>
      </c>
      <c r="H15" t="s">
        <v>51</v>
      </c>
      <c r="I15" t="s">
        <v>229</v>
      </c>
      <c r="J15" t="s">
        <v>47</v>
      </c>
    </row>
    <row r="16" spans="1:10">
      <c r="A16" s="25" t="s">
        <v>27</v>
      </c>
      <c r="E16">
        <v>1</v>
      </c>
      <c r="F16">
        <v>2</v>
      </c>
      <c r="G16" t="str">
        <f t="shared" ref="G16:G39" si="0">(E16&amp;"-"&amp;F16)</f>
        <v>1-2</v>
      </c>
      <c r="H16" t="s">
        <v>51</v>
      </c>
      <c r="I16" t="s">
        <v>229</v>
      </c>
    </row>
    <row r="17" spans="1:15">
      <c r="A17" s="25" t="s">
        <v>42</v>
      </c>
      <c r="E17">
        <v>1</v>
      </c>
      <c r="F17">
        <v>3</v>
      </c>
      <c r="G17" t="str">
        <f t="shared" si="0"/>
        <v>1-3</v>
      </c>
      <c r="H17" t="s">
        <v>51</v>
      </c>
      <c r="I17" t="s">
        <v>229</v>
      </c>
    </row>
    <row r="18" spans="1:15">
      <c r="A18" s="25" t="s">
        <v>31</v>
      </c>
      <c r="E18">
        <v>1</v>
      </c>
      <c r="F18">
        <v>4</v>
      </c>
      <c r="G18" t="str">
        <f t="shared" si="0"/>
        <v>1-4</v>
      </c>
      <c r="H18" t="s">
        <v>52</v>
      </c>
      <c r="I18" t="s">
        <v>57</v>
      </c>
    </row>
    <row r="19" spans="1:15">
      <c r="A19" s="25" t="s">
        <v>43</v>
      </c>
      <c r="E19">
        <v>1</v>
      </c>
      <c r="F19">
        <v>5</v>
      </c>
      <c r="G19" t="str">
        <f t="shared" si="0"/>
        <v>1-5</v>
      </c>
      <c r="H19" t="s">
        <v>53</v>
      </c>
      <c r="I19" t="s">
        <v>58</v>
      </c>
      <c r="J19" t="s">
        <v>85</v>
      </c>
    </row>
    <row r="20" spans="1:15">
      <c r="A20" s="25" t="s">
        <v>28</v>
      </c>
      <c r="E20">
        <v>2</v>
      </c>
      <c r="F20">
        <v>1</v>
      </c>
      <c r="G20" t="str">
        <f t="shared" si="0"/>
        <v>2-1</v>
      </c>
      <c r="H20" t="s">
        <v>51</v>
      </c>
      <c r="I20" t="s">
        <v>229</v>
      </c>
    </row>
    <row r="21" spans="1:15">
      <c r="A21" s="25" t="s">
        <v>44</v>
      </c>
      <c r="E21">
        <v>2</v>
      </c>
      <c r="F21">
        <v>2</v>
      </c>
      <c r="G21" t="str">
        <f t="shared" si="0"/>
        <v>2-2</v>
      </c>
      <c r="H21" t="s">
        <v>51</v>
      </c>
      <c r="I21" t="s">
        <v>229</v>
      </c>
      <c r="J21" s="488" t="s">
        <v>89</v>
      </c>
      <c r="K21" s="488"/>
      <c r="L21" s="488" t="s">
        <v>87</v>
      </c>
      <c r="M21" s="488"/>
      <c r="N21" s="488" t="s">
        <v>88</v>
      </c>
      <c r="O21" s="488"/>
    </row>
    <row r="22" spans="1:15">
      <c r="A22" s="25" t="s">
        <v>45</v>
      </c>
      <c r="E22">
        <v>2</v>
      </c>
      <c r="F22">
        <v>3</v>
      </c>
      <c r="G22" t="str">
        <f t="shared" si="0"/>
        <v>2-3</v>
      </c>
      <c r="H22" t="s">
        <v>52</v>
      </c>
      <c r="I22" t="s">
        <v>57</v>
      </c>
      <c r="J22" s="68" t="s">
        <v>70</v>
      </c>
      <c r="K22" s="68">
        <v>25</v>
      </c>
      <c r="L22" s="68" t="s">
        <v>70</v>
      </c>
      <c r="M22" s="68">
        <v>25</v>
      </c>
      <c r="N22" s="68" t="s">
        <v>70</v>
      </c>
      <c r="O22" s="68">
        <v>50</v>
      </c>
    </row>
    <row r="23" spans="1:15">
      <c r="E23">
        <v>2</v>
      </c>
      <c r="F23">
        <v>4</v>
      </c>
      <c r="G23" t="str">
        <f t="shared" si="0"/>
        <v>2-4</v>
      </c>
      <c r="H23" t="s">
        <v>53</v>
      </c>
      <c r="I23" t="s">
        <v>58</v>
      </c>
      <c r="J23" s="68" t="s">
        <v>86</v>
      </c>
      <c r="K23" s="68">
        <v>0</v>
      </c>
      <c r="L23" s="68" t="s">
        <v>47</v>
      </c>
      <c r="M23" s="68">
        <v>0</v>
      </c>
      <c r="N23" s="68" t="s">
        <v>86</v>
      </c>
      <c r="O23" s="68">
        <v>0</v>
      </c>
    </row>
    <row r="24" spans="1:15">
      <c r="A24" s="25" t="s">
        <v>46</v>
      </c>
      <c r="E24">
        <v>2</v>
      </c>
      <c r="F24">
        <v>5</v>
      </c>
      <c r="G24" t="str">
        <f t="shared" si="0"/>
        <v>2-5</v>
      </c>
      <c r="H24" t="s">
        <v>53</v>
      </c>
      <c r="I24" t="s">
        <v>58</v>
      </c>
    </row>
    <row r="25" spans="1:15">
      <c r="A25" s="25" t="s">
        <v>47</v>
      </c>
      <c r="E25">
        <v>3</v>
      </c>
      <c r="F25">
        <v>1</v>
      </c>
      <c r="G25" t="str">
        <f t="shared" si="0"/>
        <v>3-1</v>
      </c>
      <c r="H25" t="s">
        <v>52</v>
      </c>
      <c r="I25" t="s">
        <v>57</v>
      </c>
    </row>
    <row r="26" spans="1:15">
      <c r="A26" s="25" t="s">
        <v>30</v>
      </c>
      <c r="E26">
        <v>3</v>
      </c>
      <c r="F26">
        <v>2</v>
      </c>
      <c r="G26" t="str">
        <f t="shared" si="0"/>
        <v>3-2</v>
      </c>
      <c r="H26" t="s">
        <v>52</v>
      </c>
      <c r="I26" t="s">
        <v>57</v>
      </c>
      <c r="J26" s="490" t="s">
        <v>95</v>
      </c>
      <c r="K26" s="490"/>
      <c r="L26" s="490"/>
      <c r="M26" s="490"/>
    </row>
    <row r="27" spans="1:15" ht="15.75">
      <c r="E27">
        <v>3</v>
      </c>
      <c r="F27">
        <v>3</v>
      </c>
      <c r="G27" t="str">
        <f t="shared" si="0"/>
        <v>3-3</v>
      </c>
      <c r="H27" t="s">
        <v>53</v>
      </c>
      <c r="I27" t="s">
        <v>58</v>
      </c>
      <c r="J27" s="488" t="s">
        <v>94</v>
      </c>
      <c r="K27" s="488"/>
      <c r="L27" s="489" t="s">
        <v>96</v>
      </c>
      <c r="M27" s="489"/>
    </row>
    <row r="28" spans="1:15">
      <c r="E28">
        <v>3</v>
      </c>
      <c r="F28">
        <v>4</v>
      </c>
      <c r="G28" t="str">
        <f t="shared" si="0"/>
        <v>3-4</v>
      </c>
      <c r="H28" t="s">
        <v>53</v>
      </c>
      <c r="I28" t="s">
        <v>58</v>
      </c>
      <c r="J28" s="68" t="s">
        <v>91</v>
      </c>
      <c r="K28" s="68" t="s">
        <v>90</v>
      </c>
      <c r="L28" s="486">
        <v>0</v>
      </c>
      <c r="M28" s="487"/>
    </row>
    <row r="29" spans="1:15">
      <c r="E29">
        <v>3</v>
      </c>
      <c r="F29">
        <v>5</v>
      </c>
      <c r="G29" t="str">
        <f t="shared" si="0"/>
        <v>3-5</v>
      </c>
      <c r="H29" t="s">
        <v>54</v>
      </c>
      <c r="I29" t="s">
        <v>59</v>
      </c>
      <c r="J29" s="68" t="s">
        <v>91</v>
      </c>
      <c r="K29" s="68" t="s">
        <v>92</v>
      </c>
      <c r="L29" s="486">
        <v>1</v>
      </c>
      <c r="M29" s="487"/>
    </row>
    <row r="30" spans="1:15">
      <c r="A30" t="s">
        <v>97</v>
      </c>
      <c r="E30">
        <v>4</v>
      </c>
      <c r="F30">
        <v>1</v>
      </c>
      <c r="G30" t="str">
        <f t="shared" si="0"/>
        <v>4-1</v>
      </c>
      <c r="H30" t="s">
        <v>53</v>
      </c>
      <c r="I30" t="s">
        <v>58</v>
      </c>
      <c r="J30" s="68" t="s">
        <v>91</v>
      </c>
      <c r="K30" s="68" t="s">
        <v>93</v>
      </c>
      <c r="L30" s="486">
        <v>2</v>
      </c>
      <c r="M30" s="487"/>
    </row>
    <row r="31" spans="1:15">
      <c r="A31" t="s">
        <v>70</v>
      </c>
      <c r="E31">
        <v>4</v>
      </c>
      <c r="F31">
        <v>2</v>
      </c>
      <c r="G31" t="str">
        <f t="shared" si="0"/>
        <v>4-2</v>
      </c>
      <c r="H31" t="s">
        <v>53</v>
      </c>
      <c r="I31" t="s">
        <v>58</v>
      </c>
    </row>
    <row r="32" spans="1:15">
      <c r="A32" t="s">
        <v>47</v>
      </c>
      <c r="E32">
        <v>4</v>
      </c>
      <c r="F32">
        <v>3</v>
      </c>
      <c r="G32" t="str">
        <f t="shared" si="0"/>
        <v>4-3</v>
      </c>
      <c r="H32" t="s">
        <v>54</v>
      </c>
      <c r="I32" t="s">
        <v>59</v>
      </c>
    </row>
    <row r="33" spans="5:9">
      <c r="E33">
        <v>4</v>
      </c>
      <c r="F33">
        <v>4</v>
      </c>
      <c r="G33" t="str">
        <f t="shared" si="0"/>
        <v>4-4</v>
      </c>
      <c r="H33" t="s">
        <v>54</v>
      </c>
      <c r="I33" t="s">
        <v>59</v>
      </c>
    </row>
    <row r="34" spans="5:9">
      <c r="E34">
        <v>4</v>
      </c>
      <c r="F34">
        <v>5</v>
      </c>
      <c r="G34" t="str">
        <f t="shared" si="0"/>
        <v>4-5</v>
      </c>
      <c r="H34" t="s">
        <v>54</v>
      </c>
      <c r="I34" t="s">
        <v>59</v>
      </c>
    </row>
    <row r="35" spans="5:9">
      <c r="E35">
        <v>5</v>
      </c>
      <c r="F35">
        <v>1</v>
      </c>
      <c r="G35" t="str">
        <f t="shared" si="0"/>
        <v>5-1</v>
      </c>
      <c r="H35" t="s">
        <v>53</v>
      </c>
      <c r="I35" t="s">
        <v>58</v>
      </c>
    </row>
    <row r="36" spans="5:9">
      <c r="E36">
        <v>5</v>
      </c>
      <c r="F36">
        <v>2</v>
      </c>
      <c r="G36" t="str">
        <f t="shared" si="0"/>
        <v>5-2</v>
      </c>
      <c r="H36" t="s">
        <v>54</v>
      </c>
      <c r="I36" t="s">
        <v>59</v>
      </c>
    </row>
    <row r="37" spans="5:9">
      <c r="E37">
        <v>5</v>
      </c>
      <c r="F37">
        <v>3</v>
      </c>
      <c r="G37" t="str">
        <f t="shared" si="0"/>
        <v>5-3</v>
      </c>
      <c r="H37" t="s">
        <v>54</v>
      </c>
      <c r="I37" t="s">
        <v>59</v>
      </c>
    </row>
    <row r="38" spans="5:9">
      <c r="E38">
        <v>5</v>
      </c>
      <c r="F38">
        <v>4</v>
      </c>
      <c r="G38" t="str">
        <f t="shared" si="0"/>
        <v>5-4</v>
      </c>
      <c r="H38" t="s">
        <v>54</v>
      </c>
      <c r="I38" t="s">
        <v>59</v>
      </c>
    </row>
    <row r="39" spans="5:9">
      <c r="E39">
        <v>5</v>
      </c>
      <c r="F39">
        <v>5</v>
      </c>
      <c r="G39" t="str">
        <f t="shared" si="0"/>
        <v>5-5</v>
      </c>
      <c r="H39" t="s">
        <v>54</v>
      </c>
      <c r="I39" t="s">
        <v>59</v>
      </c>
    </row>
    <row r="50" spans="1:2">
      <c r="A50" t="s">
        <v>135</v>
      </c>
    </row>
    <row r="52" spans="1:2">
      <c r="A52" t="s">
        <v>108</v>
      </c>
      <c r="B52">
        <v>15</v>
      </c>
    </row>
    <row r="53" spans="1:2">
      <c r="A53" t="s">
        <v>109</v>
      </c>
      <c r="B53">
        <v>0</v>
      </c>
    </row>
    <row r="54" spans="1:2">
      <c r="A54" t="s">
        <v>113</v>
      </c>
      <c r="B54">
        <v>15</v>
      </c>
    </row>
    <row r="55" spans="1:2">
      <c r="A55" t="s">
        <v>114</v>
      </c>
      <c r="B55">
        <v>0</v>
      </c>
    </row>
    <row r="56" spans="1:2">
      <c r="A56" t="s">
        <v>115</v>
      </c>
      <c r="B56">
        <v>15</v>
      </c>
    </row>
    <row r="57" spans="1:2">
      <c r="A57" t="s">
        <v>116</v>
      </c>
      <c r="B57">
        <v>0</v>
      </c>
    </row>
    <row r="58" spans="1:2">
      <c r="A58" t="s">
        <v>125</v>
      </c>
      <c r="B58">
        <v>15</v>
      </c>
    </row>
    <row r="59" spans="1:2">
      <c r="A59" t="s">
        <v>126</v>
      </c>
      <c r="B59">
        <v>10</v>
      </c>
    </row>
    <row r="60" spans="1:2">
      <c r="A60" t="s">
        <v>127</v>
      </c>
      <c r="B60">
        <v>0</v>
      </c>
    </row>
    <row r="61" spans="1:2">
      <c r="A61" t="s">
        <v>117</v>
      </c>
      <c r="B61">
        <v>15</v>
      </c>
    </row>
    <row r="62" spans="1:2">
      <c r="A62" t="s">
        <v>118</v>
      </c>
      <c r="B62">
        <v>0</v>
      </c>
    </row>
    <row r="63" spans="1:2">
      <c r="A63" t="s">
        <v>119</v>
      </c>
      <c r="B63">
        <v>15</v>
      </c>
    </row>
    <row r="64" spans="1:2">
      <c r="A64" t="s">
        <v>120</v>
      </c>
      <c r="B64">
        <v>0</v>
      </c>
    </row>
    <row r="65" spans="1:3">
      <c r="A65" t="s">
        <v>121</v>
      </c>
      <c r="B65">
        <v>10</v>
      </c>
    </row>
    <row r="66" spans="1:3">
      <c r="A66" t="s">
        <v>122</v>
      </c>
      <c r="B66">
        <v>5</v>
      </c>
    </row>
    <row r="67" spans="1:3">
      <c r="A67" t="s">
        <v>123</v>
      </c>
      <c r="B67">
        <v>0</v>
      </c>
    </row>
    <row r="69" spans="1:3">
      <c r="A69" t="s">
        <v>136</v>
      </c>
      <c r="B69" t="s">
        <v>137</v>
      </c>
    </row>
    <row r="70" spans="1:3">
      <c r="A70" t="s">
        <v>138</v>
      </c>
      <c r="B70" t="s">
        <v>139</v>
      </c>
    </row>
    <row r="71" spans="1:3">
      <c r="A71" t="s">
        <v>140</v>
      </c>
      <c r="B71" t="s">
        <v>141</v>
      </c>
    </row>
    <row r="73" spans="1:3">
      <c r="A73" t="s">
        <v>142</v>
      </c>
    </row>
    <row r="74" spans="1:3">
      <c r="A74" t="s">
        <v>163</v>
      </c>
    </row>
    <row r="75" spans="1:3">
      <c r="A75" t="s">
        <v>164</v>
      </c>
    </row>
    <row r="76" spans="1:3">
      <c r="A76" t="s">
        <v>165</v>
      </c>
    </row>
    <row r="78" spans="1:3">
      <c r="A78" t="s">
        <v>147</v>
      </c>
      <c r="C78" t="s">
        <v>159</v>
      </c>
    </row>
    <row r="79" spans="1:3">
      <c r="A79" t="s">
        <v>151</v>
      </c>
    </row>
    <row r="80" spans="1:3">
      <c r="A80" s="491" t="s">
        <v>152</v>
      </c>
      <c r="B80" t="s">
        <v>148</v>
      </c>
    </row>
    <row r="81" spans="1:7">
      <c r="A81" s="491"/>
      <c r="B81" t="s">
        <v>149</v>
      </c>
    </row>
    <row r="82" spans="1:7">
      <c r="A82" s="491"/>
      <c r="B82" t="s">
        <v>150</v>
      </c>
    </row>
    <row r="83" spans="1:7">
      <c r="A83" s="491" t="s">
        <v>138</v>
      </c>
      <c r="B83" s="76" t="s">
        <v>153</v>
      </c>
      <c r="C83" s="76"/>
    </row>
    <row r="84" spans="1:7">
      <c r="A84" s="491"/>
      <c r="B84" t="s">
        <v>154</v>
      </c>
    </row>
    <row r="85" spans="1:7">
      <c r="A85" s="491"/>
      <c r="B85" t="s">
        <v>155</v>
      </c>
    </row>
    <row r="86" spans="1:7">
      <c r="A86" s="490" t="s">
        <v>140</v>
      </c>
      <c r="B86" t="s">
        <v>156</v>
      </c>
    </row>
    <row r="87" spans="1:7">
      <c r="A87" s="490"/>
      <c r="B87" t="s">
        <v>157</v>
      </c>
    </row>
    <row r="88" spans="1:7">
      <c r="A88" s="490"/>
      <c r="B88" t="s">
        <v>158</v>
      </c>
    </row>
    <row r="92" spans="1:7" ht="60">
      <c r="A92" s="80" t="s">
        <v>168</v>
      </c>
      <c r="B92" s="80" t="s">
        <v>167</v>
      </c>
      <c r="G92" t="s">
        <v>231</v>
      </c>
    </row>
    <row r="93" spans="1:7">
      <c r="A93" t="s">
        <v>169</v>
      </c>
      <c r="B93" t="s">
        <v>169</v>
      </c>
    </row>
    <row r="94" spans="1:7">
      <c r="B94" t="s">
        <v>170</v>
      </c>
    </row>
    <row r="95" spans="1:7">
      <c r="A95" t="s">
        <v>171</v>
      </c>
      <c r="B95" t="s">
        <v>171</v>
      </c>
    </row>
    <row r="97" spans="1:5">
      <c r="A97" t="s">
        <v>189</v>
      </c>
    </row>
    <row r="98" spans="1:5">
      <c r="A98" t="s">
        <v>190</v>
      </c>
    </row>
    <row r="99" spans="1:5">
      <c r="A99" t="s">
        <v>191</v>
      </c>
    </row>
    <row r="101" spans="1:5" ht="15.75" thickBot="1"/>
    <row r="102" spans="1:5" ht="77.25" thickBot="1">
      <c r="A102" t="s">
        <v>208</v>
      </c>
      <c r="B102" t="s">
        <v>207</v>
      </c>
      <c r="C102" s="81" t="s">
        <v>202</v>
      </c>
      <c r="D102" s="82" t="s">
        <v>203</v>
      </c>
      <c r="E102" s="83" t="s">
        <v>209</v>
      </c>
    </row>
    <row r="103" spans="1:5" ht="16.5" thickBot="1">
      <c r="A103" t="s">
        <v>210</v>
      </c>
      <c r="B103" t="s">
        <v>205</v>
      </c>
      <c r="C103" s="84" t="s">
        <v>204</v>
      </c>
      <c r="D103" s="85" t="s">
        <v>169</v>
      </c>
      <c r="E103" s="85">
        <v>2</v>
      </c>
    </row>
    <row r="104" spans="1:5" ht="16.5" thickBot="1">
      <c r="A104" t="s">
        <v>211</v>
      </c>
      <c r="B104" t="s">
        <v>206</v>
      </c>
      <c r="C104" s="84" t="s">
        <v>204</v>
      </c>
      <c r="D104" s="85" t="s">
        <v>169</v>
      </c>
      <c r="E104" s="95">
        <v>2</v>
      </c>
    </row>
    <row r="105" spans="1:5" ht="15.75">
      <c r="A105" t="s">
        <v>212</v>
      </c>
      <c r="B105" t="s">
        <v>205</v>
      </c>
      <c r="C105" s="88" t="s">
        <v>204</v>
      </c>
      <c r="D105" s="89" t="s">
        <v>169</v>
      </c>
      <c r="E105" s="90">
        <v>2</v>
      </c>
    </row>
    <row r="106" spans="1:5" ht="16.5" thickBot="1">
      <c r="A106" t="s">
        <v>213</v>
      </c>
      <c r="B106" t="s">
        <v>206</v>
      </c>
      <c r="C106" s="88" t="s">
        <v>204</v>
      </c>
      <c r="D106" s="89" t="s">
        <v>170</v>
      </c>
      <c r="E106" s="91">
        <v>1</v>
      </c>
    </row>
    <row r="107" spans="1:5" ht="16.5" thickBot="1">
      <c r="A107" t="s">
        <v>214</v>
      </c>
      <c r="B107" t="s">
        <v>205</v>
      </c>
      <c r="C107" s="84" t="s">
        <v>204</v>
      </c>
      <c r="D107" s="85" t="s">
        <v>169</v>
      </c>
      <c r="E107" s="86">
        <v>2</v>
      </c>
    </row>
    <row r="108" spans="1:5" ht="16.5" thickBot="1">
      <c r="A108" t="s">
        <v>215</v>
      </c>
      <c r="B108" t="s">
        <v>206</v>
      </c>
      <c r="C108" s="84" t="s">
        <v>204</v>
      </c>
      <c r="D108" s="85" t="s">
        <v>171</v>
      </c>
      <c r="E108" s="87">
        <v>0</v>
      </c>
    </row>
    <row r="109" spans="1:5" ht="16.5" thickBot="1">
      <c r="A109" t="s">
        <v>216</v>
      </c>
      <c r="B109" t="s">
        <v>205</v>
      </c>
      <c r="C109" s="84" t="s">
        <v>204</v>
      </c>
      <c r="D109" s="89" t="s">
        <v>171</v>
      </c>
      <c r="E109" s="90">
        <v>0</v>
      </c>
    </row>
    <row r="110" spans="1:5" ht="16.5" thickBot="1">
      <c r="A110" t="s">
        <v>217</v>
      </c>
      <c r="B110" t="s">
        <v>206</v>
      </c>
      <c r="C110" s="84" t="s">
        <v>204</v>
      </c>
      <c r="D110" s="89" t="s">
        <v>169</v>
      </c>
      <c r="E110" s="91">
        <v>2</v>
      </c>
    </row>
    <row r="111" spans="1:5" ht="16.5" thickBot="1">
      <c r="A111" t="s">
        <v>218</v>
      </c>
      <c r="B111" t="s">
        <v>205</v>
      </c>
      <c r="C111" s="84" t="s">
        <v>52</v>
      </c>
      <c r="D111" s="85" t="s">
        <v>169</v>
      </c>
      <c r="E111" s="86">
        <v>1</v>
      </c>
    </row>
    <row r="112" spans="1:5" ht="16.5" thickBot="1">
      <c r="A112" t="s">
        <v>219</v>
      </c>
      <c r="B112" t="s">
        <v>206</v>
      </c>
      <c r="C112" s="84" t="s">
        <v>52</v>
      </c>
      <c r="D112" s="85" t="s">
        <v>169</v>
      </c>
      <c r="E112" s="87">
        <v>1</v>
      </c>
    </row>
    <row r="113" spans="1:5" ht="16.5" thickBot="1">
      <c r="A113" t="s">
        <v>220</v>
      </c>
      <c r="B113" t="s">
        <v>205</v>
      </c>
      <c r="C113" s="84" t="s">
        <v>52</v>
      </c>
      <c r="D113" s="89" t="s">
        <v>169</v>
      </c>
      <c r="E113" s="90">
        <v>1</v>
      </c>
    </row>
    <row r="114" spans="1:5" ht="16.5" thickBot="1">
      <c r="A114" t="s">
        <v>221</v>
      </c>
      <c r="B114" t="s">
        <v>206</v>
      </c>
      <c r="C114" s="84" t="s">
        <v>52</v>
      </c>
      <c r="D114" s="89" t="s">
        <v>170</v>
      </c>
      <c r="E114" s="91">
        <v>0</v>
      </c>
    </row>
    <row r="115" spans="1:5" ht="16.5" thickBot="1">
      <c r="A115" t="s">
        <v>222</v>
      </c>
      <c r="B115" t="s">
        <v>205</v>
      </c>
      <c r="C115" s="84" t="s">
        <v>52</v>
      </c>
      <c r="D115" s="85" t="s">
        <v>169</v>
      </c>
      <c r="E115" s="86">
        <v>1</v>
      </c>
    </row>
    <row r="116" spans="1:5" ht="16.5" thickBot="1">
      <c r="A116" t="s">
        <v>223</v>
      </c>
      <c r="B116" t="s">
        <v>206</v>
      </c>
      <c r="C116" s="84" t="s">
        <v>52</v>
      </c>
      <c r="D116" s="85" t="s">
        <v>171</v>
      </c>
      <c r="E116" s="87">
        <v>0</v>
      </c>
    </row>
    <row r="117" spans="1:5" ht="16.5" thickBot="1">
      <c r="A117" t="s">
        <v>224</v>
      </c>
      <c r="B117" t="s">
        <v>205</v>
      </c>
      <c r="C117" s="84" t="s">
        <v>52</v>
      </c>
      <c r="D117" s="92" t="s">
        <v>171</v>
      </c>
      <c r="E117" s="93">
        <v>0</v>
      </c>
    </row>
    <row r="118" spans="1:5" ht="16.5" thickBot="1">
      <c r="A118" t="s">
        <v>225</v>
      </c>
      <c r="B118" t="s">
        <v>206</v>
      </c>
      <c r="C118" s="84" t="s">
        <v>52</v>
      </c>
      <c r="D118" s="92" t="s">
        <v>169</v>
      </c>
      <c r="E118" s="94">
        <v>1</v>
      </c>
    </row>
  </sheetData>
  <mergeCells count="12">
    <mergeCell ref="A80:A82"/>
    <mergeCell ref="A83:A85"/>
    <mergeCell ref="A86:A88"/>
    <mergeCell ref="L29:M29"/>
    <mergeCell ref="L30:M30"/>
    <mergeCell ref="L28:M28"/>
    <mergeCell ref="J21:K21"/>
    <mergeCell ref="L21:M21"/>
    <mergeCell ref="N21:O21"/>
    <mergeCell ref="L27:M27"/>
    <mergeCell ref="J27:K27"/>
    <mergeCell ref="J26:M26"/>
  </mergeCells>
  <conditionalFormatting sqref="H15:H39">
    <cfRule type="containsText" dxfId="6" priority="7" operator="containsText" text="Alto">
      <formula>NOT(ISERROR(SEARCH("Alto",H15)))</formula>
    </cfRule>
  </conditionalFormatting>
  <conditionalFormatting sqref="H16:H39">
    <cfRule type="containsText" dxfId="5" priority="4" operator="containsText" text="Extremadamente alto">
      <formula>NOT(ISERROR(SEARCH("Extremadamente alto",H16)))</formula>
    </cfRule>
    <cfRule type="containsText" dxfId="4" priority="5" operator="containsText" text="Moderado">
      <formula>NOT(ISERROR(SEARCH("Moderado",H16)))</formula>
    </cfRule>
    <cfRule type="containsText" dxfId="3" priority="6" operator="containsText" text="Bajo">
      <formula>NOT(ISERROR(SEARCH("Bajo",H16)))</formula>
    </cfRule>
  </conditionalFormatting>
  <conditionalFormatting sqref="H15">
    <cfRule type="containsText" dxfId="2" priority="1" operator="containsText" text="Extremadamente alto">
      <formula>NOT(ISERROR(SEARCH("Extremadamente alto",H15)))</formula>
    </cfRule>
    <cfRule type="containsText" dxfId="1" priority="2" operator="containsText" text="Moderado">
      <formula>NOT(ISERROR(SEARCH("Moderado",H15)))</formula>
    </cfRule>
    <cfRule type="containsText" dxfId="0" priority="3" operator="containsText" text="Bajo">
      <formula>NOT(ISERROR(SEARCH("Bajo",H15)))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17</vt:i4>
      </vt:variant>
    </vt:vector>
  </HeadingPairs>
  <TitlesOfParts>
    <vt:vector size="21" baseType="lpstr">
      <vt:lpstr> Riesgos corrupción</vt:lpstr>
      <vt:lpstr> Riesgos Gestión</vt:lpstr>
      <vt:lpstr> Riesgos Seg Digital</vt:lpstr>
      <vt:lpstr>Hoja2</vt:lpstr>
      <vt:lpstr>actividad</vt:lpstr>
      <vt:lpstr>' Riesgos corrupción'!Área_de_impresión</vt:lpstr>
      <vt:lpstr>' Riesgos Gestión'!Área_de_impresión</vt:lpstr>
      <vt:lpstr>' Riesgos Seg Digital'!Área_de_impresión</vt:lpstr>
      <vt:lpstr>autoridad</vt:lpstr>
      <vt:lpstr>calif</vt:lpstr>
      <vt:lpstr>calif2</vt:lpstr>
      <vt:lpstr>ejecucion</vt:lpstr>
      <vt:lpstr>evidencia</vt:lpstr>
      <vt:lpstr>No</vt:lpstr>
      <vt:lpstr>observaciones</vt:lpstr>
      <vt:lpstr>periodicidad</vt:lpstr>
      <vt:lpstr>proposito</vt:lpstr>
      <vt:lpstr>resp</vt:lpstr>
      <vt:lpstr>Si</vt:lpstr>
      <vt:lpstr>valores</vt:lpstr>
      <vt:lpstr>zona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 Marcela Galindo Saavedra</dc:creator>
  <cp:lastModifiedBy>Yolanda Castro Salcedo</cp:lastModifiedBy>
  <cp:lastPrinted>2019-02-19T16:28:05Z</cp:lastPrinted>
  <dcterms:created xsi:type="dcterms:W3CDTF">2017-01-26T13:38:38Z</dcterms:created>
  <dcterms:modified xsi:type="dcterms:W3CDTF">2019-10-02T21:00:47Z</dcterms:modified>
</cp:coreProperties>
</file>